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drawings/drawing5.xml" ContentType="application/vnd.openxmlformats-officedocument.drawing+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500" yWindow="195" windowWidth="12960" windowHeight="8370"/>
  </bookViews>
  <sheets>
    <sheet name="Enrollment" sheetId="9" r:id="rId1"/>
    <sheet name="Lighting App" sheetId="10" r:id="rId2"/>
    <sheet name="AC App" sheetId="14" r:id="rId3"/>
    <sheet name="Motor.Pump App" sheetId="15" r:id="rId4"/>
    <sheet name="Chiller App" sheetId="17" r:id="rId5"/>
    <sheet name="Custom" sheetId="21" r:id="rId6"/>
  </sheets>
  <definedNames>
    <definedName name="_xlnm.Print_Area" localSheetId="2">'AC App'!$A$1:$N$43</definedName>
    <definedName name="_xlnm.Print_Area" localSheetId="3">'Motor.Pump App'!$A$1:$P$82</definedName>
    <definedName name="_xlnm.Print_Titles" localSheetId="2">'AC App'!$1:$2</definedName>
    <definedName name="_xlnm.Print_Titles" localSheetId="4">'Chiller App'!$1:$1</definedName>
    <definedName name="_xlnm.Print_Titles" localSheetId="1">'Lighting App'!$1:$2</definedName>
    <definedName name="_xlnm.Print_Titles" localSheetId="3">'Motor.Pump App'!$1:$2</definedName>
  </definedNames>
  <calcPr calcId="145621"/>
</workbook>
</file>

<file path=xl/calcChain.xml><?xml version="1.0" encoding="utf-8"?>
<calcChain xmlns="http://schemas.openxmlformats.org/spreadsheetml/2006/main">
  <c r="P10" i="15" l="1"/>
  <c r="P9" i="15"/>
  <c r="P8" i="15"/>
  <c r="P7" i="15"/>
  <c r="D11" i="21" l="1"/>
  <c r="E12" i="21"/>
  <c r="E8" i="21"/>
  <c r="E13" i="21" s="1"/>
  <c r="D8" i="21"/>
  <c r="P21" i="15"/>
  <c r="P20" i="15"/>
  <c r="P19" i="15"/>
  <c r="M79" i="10"/>
  <c r="M80" i="10"/>
  <c r="P18" i="15"/>
  <c r="P17" i="15"/>
  <c r="P16" i="15"/>
  <c r="P15" i="15"/>
  <c r="P36" i="15"/>
  <c r="P35" i="15"/>
  <c r="P34" i="15"/>
  <c r="P32" i="15"/>
  <c r="P31" i="15"/>
  <c r="P30" i="15"/>
  <c r="P29" i="15"/>
  <c r="P28" i="15"/>
  <c r="P27" i="15"/>
  <c r="P26" i="15"/>
  <c r="O25" i="17"/>
  <c r="O24" i="17"/>
  <c r="O23" i="17"/>
  <c r="O22" i="17"/>
  <c r="O21" i="17"/>
  <c r="O20" i="17"/>
  <c r="O19" i="17"/>
  <c r="O18" i="17"/>
  <c r="N39" i="14"/>
  <c r="N38" i="14"/>
  <c r="N34" i="14"/>
  <c r="N33" i="14"/>
  <c r="N32" i="14"/>
  <c r="N31" i="14"/>
  <c r="N27" i="14"/>
  <c r="N26" i="14"/>
  <c r="N25" i="14"/>
  <c r="N24" i="14"/>
  <c r="N20" i="14"/>
  <c r="N19" i="14"/>
  <c r="N18" i="14"/>
  <c r="N17" i="14"/>
  <c r="N13" i="14"/>
  <c r="N12" i="14"/>
  <c r="N11" i="14"/>
  <c r="N10" i="14"/>
  <c r="N6" i="14"/>
  <c r="M7" i="14" s="1"/>
  <c r="O13" i="17"/>
  <c r="O12" i="17"/>
  <c r="O11" i="17"/>
  <c r="O5" i="17"/>
  <c r="O6" i="17" s="1"/>
  <c r="M82" i="10"/>
  <c r="M83" i="10"/>
  <c r="M76" i="10"/>
  <c r="M75" i="10"/>
  <c r="M74" i="10"/>
  <c r="M73" i="10"/>
  <c r="M72" i="10"/>
  <c r="M71" i="10"/>
  <c r="G43" i="17"/>
  <c r="IR36" i="15"/>
  <c r="IB36" i="15"/>
  <c r="IC36" i="15" s="1"/>
  <c r="HL36" i="15"/>
  <c r="HM36" i="15" s="1"/>
  <c r="GV36" i="15"/>
  <c r="GW36" i="15" s="1"/>
  <c r="GF36" i="15"/>
  <c r="FP36" i="15"/>
  <c r="FQ36" i="15" s="1"/>
  <c r="EZ36" i="15"/>
  <c r="FA36" i="15" s="1"/>
  <c r="EJ36" i="15"/>
  <c r="DT36" i="15"/>
  <c r="DD36" i="15"/>
  <c r="CN36" i="15"/>
  <c r="CO36" i="15" s="1"/>
  <c r="BX36" i="15"/>
  <c r="BY36" i="15" s="1"/>
  <c r="BZ36" i="15" s="1"/>
  <c r="BH36" i="15"/>
  <c r="BI36" i="15" s="1"/>
  <c r="AR36" i="15"/>
  <c r="AS36" i="15" s="1"/>
  <c r="IR35" i="15"/>
  <c r="IB35" i="15"/>
  <c r="IC35" i="15" s="1"/>
  <c r="HL35" i="15"/>
  <c r="GV35" i="15"/>
  <c r="GF35" i="15"/>
  <c r="GG35" i="15" s="1"/>
  <c r="FP35" i="15"/>
  <c r="FQ35" i="15" s="1"/>
  <c r="EZ35" i="15"/>
  <c r="EJ35" i="15"/>
  <c r="EK35" i="15" s="1"/>
  <c r="DT35" i="15"/>
  <c r="DU35" i="15" s="1"/>
  <c r="DD35" i="15"/>
  <c r="DE35" i="15" s="1"/>
  <c r="CN35" i="15"/>
  <c r="CO35" i="15" s="1"/>
  <c r="BX35" i="15"/>
  <c r="BY35" i="15" s="1"/>
  <c r="BZ35" i="15" s="1"/>
  <c r="BH35" i="15"/>
  <c r="AR35" i="15"/>
  <c r="AS35" i="15" s="1"/>
  <c r="IR34" i="15"/>
  <c r="IB34" i="15"/>
  <c r="IC34" i="15" s="1"/>
  <c r="HL34" i="15"/>
  <c r="GV34" i="15"/>
  <c r="GF34" i="15"/>
  <c r="FP34" i="15"/>
  <c r="FQ34" i="15" s="1"/>
  <c r="FR34" i="15" s="1"/>
  <c r="EZ34" i="15"/>
  <c r="EJ34" i="15"/>
  <c r="DT34" i="15"/>
  <c r="DU34" i="15" s="1"/>
  <c r="DD34" i="15"/>
  <c r="CN34" i="15"/>
  <c r="BX34" i="15"/>
  <c r="BY34" i="15" s="1"/>
  <c r="BZ34" i="15" s="1"/>
  <c r="BH34" i="15"/>
  <c r="AR34" i="15"/>
  <c r="AS34" i="15" s="1"/>
  <c r="IR32" i="15"/>
  <c r="IB32" i="15"/>
  <c r="HL32" i="15"/>
  <c r="HM32" i="15" s="1"/>
  <c r="GV32" i="15"/>
  <c r="GF32" i="15"/>
  <c r="GG32" i="15" s="1"/>
  <c r="FP32" i="15"/>
  <c r="FQ32" i="15" s="1"/>
  <c r="EZ32" i="15"/>
  <c r="FA32" i="15" s="1"/>
  <c r="EJ32" i="15"/>
  <c r="EK32" i="15" s="1"/>
  <c r="DT32" i="15"/>
  <c r="DU32" i="15" s="1"/>
  <c r="DD32" i="15"/>
  <c r="DE32" i="15" s="1"/>
  <c r="CN32" i="15"/>
  <c r="BX32" i="15"/>
  <c r="BY32" i="15" s="1"/>
  <c r="BZ32" i="15" s="1"/>
  <c r="BH32" i="15"/>
  <c r="BI32" i="15" s="1"/>
  <c r="AR32" i="15"/>
  <c r="IR31" i="15"/>
  <c r="IS31" i="15" s="1"/>
  <c r="IB31" i="15"/>
  <c r="IC31" i="15" s="1"/>
  <c r="ID31" i="15" s="1"/>
  <c r="HL31" i="15"/>
  <c r="GV31" i="15"/>
  <c r="GW31" i="15" s="1"/>
  <c r="GF31" i="15"/>
  <c r="GG31" i="15" s="1"/>
  <c r="FP31" i="15"/>
  <c r="FQ31" i="15" s="1"/>
  <c r="EZ31" i="15"/>
  <c r="FA31" i="15" s="1"/>
  <c r="FB31" i="15" s="1"/>
  <c r="EJ31" i="15"/>
  <c r="EK31" i="15" s="1"/>
  <c r="DT31" i="15"/>
  <c r="DU31" i="15" s="1"/>
  <c r="DV31" i="15" s="1"/>
  <c r="DD31" i="15"/>
  <c r="CN31" i="15"/>
  <c r="CO31" i="15" s="1"/>
  <c r="BX31" i="15"/>
  <c r="BH31" i="15"/>
  <c r="BI31" i="15" s="1"/>
  <c r="BJ31" i="15" s="1"/>
  <c r="AR31" i="15"/>
  <c r="AS31" i="15" s="1"/>
  <c r="IR30" i="15"/>
  <c r="IB30" i="15"/>
  <c r="IC30" i="15" s="1"/>
  <c r="ID30" i="15" s="1"/>
  <c r="HL30" i="15"/>
  <c r="GV30" i="15"/>
  <c r="GW30" i="15"/>
  <c r="GX30" i="15" s="1"/>
  <c r="GF30" i="15"/>
  <c r="GG30" i="15" s="1"/>
  <c r="FP30" i="15"/>
  <c r="FQ30" i="15" s="1"/>
  <c r="EZ30" i="15"/>
  <c r="EJ30" i="15"/>
  <c r="DT30" i="15"/>
  <c r="DD30" i="15"/>
  <c r="DE30" i="15" s="1"/>
  <c r="DF30" i="15" s="1"/>
  <c r="DG30" i="15" s="1"/>
  <c r="CN30" i="15"/>
  <c r="BX30" i="15"/>
  <c r="BY30" i="15" s="1"/>
  <c r="BH30" i="15"/>
  <c r="AR30" i="15"/>
  <c r="AS30" i="15" s="1"/>
  <c r="AT30" i="15" s="1"/>
  <c r="AU30" i="15" s="1"/>
  <c r="AV30" i="15" s="1"/>
  <c r="M68" i="10"/>
  <c r="M70" i="10"/>
  <c r="M69" i="10"/>
  <c r="M67" i="10"/>
  <c r="M19" i="10"/>
  <c r="M78" i="10"/>
  <c r="M65" i="10"/>
  <c r="M64" i="10"/>
  <c r="M63" i="10"/>
  <c r="M60" i="10"/>
  <c r="M59" i="10"/>
  <c r="M58" i="10"/>
  <c r="M57" i="10"/>
  <c r="M56" i="10"/>
  <c r="M53" i="10"/>
  <c r="M52" i="10"/>
  <c r="M51" i="10"/>
  <c r="M50" i="10"/>
  <c r="M47" i="10"/>
  <c r="M46" i="10"/>
  <c r="M45" i="10"/>
  <c r="M44" i="10"/>
  <c r="M40" i="10"/>
  <c r="M39" i="10"/>
  <c r="M38" i="10"/>
  <c r="M37" i="10"/>
  <c r="M36" i="10"/>
  <c r="M35" i="10"/>
  <c r="M34" i="10"/>
  <c r="M33" i="10"/>
  <c r="M32" i="10"/>
  <c r="M31" i="10"/>
  <c r="M30" i="10"/>
  <c r="M29" i="10"/>
  <c r="M28" i="10"/>
  <c r="M27" i="10"/>
  <c r="M26" i="10"/>
  <c r="M25" i="10"/>
  <c r="M24" i="10"/>
  <c r="M23" i="10"/>
  <c r="M22" i="10"/>
  <c r="M21" i="10"/>
  <c r="M18" i="10"/>
  <c r="M17" i="10"/>
  <c r="M16" i="10"/>
  <c r="M15" i="10"/>
  <c r="M14" i="10"/>
  <c r="M13" i="10"/>
  <c r="M12" i="10"/>
  <c r="M11" i="10"/>
  <c r="M10" i="10"/>
  <c r="M9" i="10"/>
  <c r="M8" i="10"/>
  <c r="M7" i="10"/>
  <c r="M6" i="10"/>
  <c r="CO32" i="15"/>
  <c r="DE34" i="15"/>
  <c r="DF34" i="15" s="1"/>
  <c r="BY31" i="15"/>
  <c r="IS32" i="15"/>
  <c r="CO30" i="15"/>
  <c r="CP30" i="15" s="1"/>
  <c r="HM34" i="15"/>
  <c r="DE36" i="15"/>
  <c r="DF36" i="15" s="1"/>
  <c r="HM35" i="15"/>
  <c r="FA34" i="15"/>
  <c r="FA30" i="15"/>
  <c r="FB30" i="15" s="1"/>
  <c r="FC30" i="15" s="1"/>
  <c r="FD30" i="15" s="1"/>
  <c r="BI30" i="15"/>
  <c r="GW34" i="15"/>
  <c r="GX34" i="15" s="1"/>
  <c r="GY34" i="15" s="1"/>
  <c r="AS32" i="15"/>
  <c r="AT32" i="15" s="1"/>
  <c r="EK36" i="15"/>
  <c r="IC32" i="15"/>
  <c r="GG34" i="15"/>
  <c r="GH34" i="15" s="1"/>
  <c r="DU36" i="15"/>
  <c r="FA35" i="15"/>
  <c r="FB35" i="15" s="1"/>
  <c r="EK34" i="15"/>
  <c r="HM31" i="15"/>
  <c r="BI34" i="15"/>
  <c r="BJ34" i="15" s="1"/>
  <c r="BK34" i="15" s="1"/>
  <c r="GW35" i="15"/>
  <c r="DF35" i="15" l="1"/>
  <c r="DG35" i="15" s="1"/>
  <c r="DH35" i="15" s="1"/>
  <c r="GH30" i="15"/>
  <c r="GI30" i="15" s="1"/>
  <c r="EL34" i="15"/>
  <c r="EM34" i="15" s="1"/>
  <c r="EL32" i="15"/>
  <c r="EM32" i="15" s="1"/>
  <c r="EN32" i="15" s="1"/>
  <c r="HN35" i="15"/>
  <c r="HO35" i="15" s="1"/>
  <c r="HP35" i="15" s="1"/>
  <c r="FR32" i="15"/>
  <c r="FS32" i="15" s="1"/>
  <c r="FT32" i="15" s="1"/>
  <c r="DV36" i="15"/>
  <c r="DW36" i="15" s="1"/>
  <c r="DX36" i="15" s="1"/>
  <c r="M14" i="14"/>
  <c r="GY30" i="15"/>
  <c r="GZ30" i="15" s="1"/>
  <c r="IT31" i="15"/>
  <c r="ID35" i="15"/>
  <c r="IE35" i="15" s="1"/>
  <c r="IS34" i="15"/>
  <c r="IT34" i="15" s="1"/>
  <c r="IS30" i="15"/>
  <c r="IT32" i="15"/>
  <c r="IU32" i="15" s="1"/>
  <c r="HN34" i="15"/>
  <c r="HO34" i="15" s="1"/>
  <c r="HP34" i="15" s="1"/>
  <c r="GX35" i="15"/>
  <c r="EL36" i="15"/>
  <c r="EM36" i="15" s="1"/>
  <c r="EN36" i="15" s="1"/>
  <c r="ID36" i="15"/>
  <c r="M21" i="14"/>
  <c r="P11" i="15"/>
  <c r="O26" i="17"/>
  <c r="EN34" i="15"/>
  <c r="GJ30" i="15"/>
  <c r="DV32" i="15"/>
  <c r="DW32" i="15" s="1"/>
  <c r="DW31" i="15"/>
  <c r="DX31" i="15" s="1"/>
  <c r="BJ30" i="15"/>
  <c r="BK30" i="15" s="1"/>
  <c r="BL30" i="15" s="1"/>
  <c r="CP32" i="15"/>
  <c r="CQ32" i="15" s="1"/>
  <c r="CR32" i="15" s="1"/>
  <c r="L85" i="10"/>
  <c r="O14" i="17"/>
  <c r="HN31" i="15"/>
  <c r="HO31" i="15" s="1"/>
  <c r="HP31" i="15" s="1"/>
  <c r="BL34" i="15"/>
  <c r="GI34" i="15"/>
  <c r="GJ34" i="15" s="1"/>
  <c r="ID34" i="15"/>
  <c r="IE34" i="15" s="1"/>
  <c r="IF34" i="15" s="1"/>
  <c r="M28" i="14"/>
  <c r="M35" i="14"/>
  <c r="M40" i="14"/>
  <c r="P37" i="15"/>
  <c r="P22" i="15"/>
  <c r="E11" i="21"/>
  <c r="FS34" i="15"/>
  <c r="FT34" i="15" s="1"/>
  <c r="DF32" i="15"/>
  <c r="DG32" i="15" s="1"/>
  <c r="FR35" i="15"/>
  <c r="FS35" i="15" s="1"/>
  <c r="FR30" i="15"/>
  <c r="FS30" i="15" s="1"/>
  <c r="FT30" i="15" s="1"/>
  <c r="IE31" i="15"/>
  <c r="IF31" i="15" s="1"/>
  <c r="FB32" i="15"/>
  <c r="FC32" i="15" s="1"/>
  <c r="FD32" i="15" s="1"/>
  <c r="DG36" i="15"/>
  <c r="DH36" i="15" s="1"/>
  <c r="BK31" i="15"/>
  <c r="BL31" i="15" s="1"/>
  <c r="DG34" i="15"/>
  <c r="DH34" i="15" s="1"/>
  <c r="AT31" i="15"/>
  <c r="AU31" i="15" s="1"/>
  <c r="AV31" i="15" s="1"/>
  <c r="FR31" i="15"/>
  <c r="FS31" i="15" s="1"/>
  <c r="FT31" i="15" s="1"/>
  <c r="CA36" i="15"/>
  <c r="CB36" i="15" s="1"/>
  <c r="CP31" i="15"/>
  <c r="CQ31" i="15" s="1"/>
  <c r="CR31" i="15" s="1"/>
  <c r="BZ30" i="15"/>
  <c r="CA30" i="15" s="1"/>
  <c r="EL31" i="15"/>
  <c r="FR36" i="15"/>
  <c r="FS36" i="15" s="1"/>
  <c r="FC31" i="15"/>
  <c r="FD31" i="15" s="1"/>
  <c r="CA32" i="15"/>
  <c r="CB32" i="15" s="1"/>
  <c r="CO34" i="15"/>
  <c r="CP34" i="15" s="1"/>
  <c r="IV32" i="15"/>
  <c r="DH30" i="15"/>
  <c r="CQ30" i="15"/>
  <c r="CR30" i="15" s="1"/>
  <c r="DV34" i="15"/>
  <c r="DW34" i="15" s="1"/>
  <c r="DX34" i="15" s="1"/>
  <c r="EL35" i="15"/>
  <c r="EM35" i="15" s="1"/>
  <c r="EN35" i="15" s="1"/>
  <c r="GX36" i="15"/>
  <c r="ID32" i="15"/>
  <c r="IE32" i="15" s="1"/>
  <c r="IF32" i="15" s="1"/>
  <c r="AT36" i="15"/>
  <c r="GZ34" i="15"/>
  <c r="BJ32" i="15"/>
  <c r="BK32" i="15" s="1"/>
  <c r="AT34" i="15"/>
  <c r="AU34" i="15" s="1"/>
  <c r="IE30" i="15"/>
  <c r="IF30" i="15" s="1"/>
  <c r="GH35" i="15"/>
  <c r="AU32" i="15"/>
  <c r="AV32" i="15" s="1"/>
  <c r="GX31" i="15"/>
  <c r="GY31" i="15" s="1"/>
  <c r="CA35" i="15"/>
  <c r="CB35" i="15" s="1"/>
  <c r="GH32" i="15"/>
  <c r="GI32" i="15" s="1"/>
  <c r="GJ32" i="15" s="1"/>
  <c r="AT35" i="15"/>
  <c r="AU35" i="15" s="1"/>
  <c r="FB34" i="15"/>
  <c r="FC34" i="15" s="1"/>
  <c r="DV35" i="15"/>
  <c r="CA34" i="15"/>
  <c r="CB34" i="15" s="1"/>
  <c r="DU30" i="15"/>
  <c r="EK30" i="15"/>
  <c r="HM30" i="15"/>
  <c r="DE31" i="15"/>
  <c r="GH31" i="15"/>
  <c r="GI31" i="15" s="1"/>
  <c r="GW32" i="15"/>
  <c r="GX32" i="15" s="1"/>
  <c r="BI35" i="15"/>
  <c r="CP35" i="15"/>
  <c r="CQ35" i="15" s="1"/>
  <c r="IS35" i="15"/>
  <c r="IT35" i="15" s="1"/>
  <c r="FB36" i="15"/>
  <c r="FC36" i="15" s="1"/>
  <c r="GG36" i="15"/>
  <c r="GH36" i="15" s="1"/>
  <c r="HN36" i="15"/>
  <c r="HO36" i="15" s="1"/>
  <c r="IS36" i="15"/>
  <c r="IE36" i="15"/>
  <c r="IF36" i="15" s="1"/>
  <c r="FC35" i="15"/>
  <c r="FD35" i="15" s="1"/>
  <c r="GY35" i="15"/>
  <c r="GZ35" i="15" s="1"/>
  <c r="CP36" i="15"/>
  <c r="CQ36" i="15" s="1"/>
  <c r="HN32" i="15"/>
  <c r="BJ36" i="15"/>
  <c r="BK36" i="15" s="1"/>
  <c r="BZ31" i="15"/>
  <c r="CA31" i="15" s="1"/>
  <c r="CB31" i="15" s="1"/>
  <c r="IU34" i="15" l="1"/>
  <c r="IV34" i="15" s="1"/>
  <c r="HO30" i="15"/>
  <c r="AV35" i="15"/>
  <c r="HN30" i="15"/>
  <c r="IF35" i="15"/>
  <c r="BL36" i="15"/>
  <c r="CB30" i="15"/>
  <c r="HP36" i="15"/>
  <c r="IT30" i="15"/>
  <c r="IU30" i="15" s="1"/>
  <c r="IV30" i="15" s="1"/>
  <c r="IU35" i="15"/>
  <c r="IV35" i="15" s="1"/>
  <c r="DH32" i="15"/>
  <c r="EL30" i="15"/>
  <c r="DV30" i="15"/>
  <c r="DW30" i="15" s="1"/>
  <c r="DX30" i="15" s="1"/>
  <c r="IU31" i="15"/>
  <c r="IV31" i="15" s="1"/>
  <c r="CR36" i="15"/>
  <c r="EM30" i="15"/>
  <c r="DX32" i="15"/>
  <c r="IT36" i="15"/>
  <c r="IU36" i="15" s="1"/>
  <c r="DF31" i="15"/>
  <c r="DG31" i="15" s="1"/>
  <c r="GJ31" i="15"/>
  <c r="DW35" i="15"/>
  <c r="DX35" i="15" s="1"/>
  <c r="FT35" i="15"/>
  <c r="GY32" i="15"/>
  <c r="GZ32" i="15" s="1"/>
  <c r="EM31" i="15"/>
  <c r="EN31" i="15" s="1"/>
  <c r="GY36" i="15"/>
  <c r="GZ36" i="15" s="1"/>
  <c r="BL32" i="15"/>
  <c r="GI35" i="15"/>
  <c r="GJ35" i="15" s="1"/>
  <c r="HO32" i="15"/>
  <c r="HP32" i="15" s="1"/>
  <c r="FT36" i="15"/>
  <c r="AU36" i="15"/>
  <c r="AV36" i="15" s="1"/>
  <c r="BJ35" i="15"/>
  <c r="BK35" i="15" s="1"/>
  <c r="BL35" i="15" s="1"/>
  <c r="CR35" i="15"/>
  <c r="GI36" i="15"/>
  <c r="GJ36" i="15" s="1"/>
  <c r="GZ31" i="15"/>
  <c r="AV34" i="15"/>
  <c r="CQ34" i="15"/>
  <c r="CR34" i="15" s="1"/>
  <c r="FD34" i="15"/>
  <c r="FD36" i="15"/>
  <c r="HP30" i="15" l="1"/>
  <c r="EN30" i="15"/>
  <c r="DH31" i="15"/>
  <c r="IV36" i="15"/>
</calcChain>
</file>

<file path=xl/sharedStrings.xml><?xml version="1.0" encoding="utf-8"?>
<sst xmlns="http://schemas.openxmlformats.org/spreadsheetml/2006/main" count="897" uniqueCount="329">
  <si>
    <t>Customer Information</t>
  </si>
  <si>
    <t>Contact Person</t>
  </si>
  <si>
    <t xml:space="preserve">Phone </t>
  </si>
  <si>
    <t>City</t>
  </si>
  <si>
    <t>State</t>
  </si>
  <si>
    <t>Zip</t>
  </si>
  <si>
    <t>Tax ID # for Customer/Business</t>
  </si>
  <si>
    <t>Terms and Conditions</t>
  </si>
  <si>
    <t>Date</t>
  </si>
  <si>
    <t>Total Rebate</t>
  </si>
  <si>
    <t>Fixtures</t>
  </si>
  <si>
    <t>Metal Halide - Pulse Start</t>
  </si>
  <si>
    <t>Compact Fluorescents (CFL)</t>
  </si>
  <si>
    <t>Other Efficient Lighting Technologies</t>
  </si>
  <si>
    <t>Motor</t>
  </si>
  <si>
    <t>Type</t>
  </si>
  <si>
    <t>RPM</t>
  </si>
  <si>
    <t>HP</t>
  </si>
  <si>
    <t>Installed Nominal Efficiency</t>
  </si>
  <si>
    <t>Pump HP</t>
  </si>
  <si>
    <t>Tons Per Unit</t>
  </si>
  <si>
    <t>Account Number(s)</t>
  </si>
  <si>
    <t>Business Name</t>
  </si>
  <si>
    <t>Mailing Address</t>
  </si>
  <si>
    <t>Business Address (Service Address)</t>
  </si>
  <si>
    <t>hrs</t>
  </si>
  <si>
    <t>T5 HO High-Bay 2 lamp</t>
  </si>
  <si>
    <t>T5 HO High-Bay 3 lamp</t>
  </si>
  <si>
    <t>T5 HO High-Bay 4 lamp</t>
  </si>
  <si>
    <t>T5 HO High-Bay 6 lamp</t>
  </si>
  <si>
    <t>T5 HO High-Bay 8 lamp</t>
  </si>
  <si>
    <t>T8 2 ft 1 lamp</t>
  </si>
  <si>
    <t>T8 2 ft 2 lamp</t>
  </si>
  <si>
    <t>T8 2 ft 3 lamp</t>
  </si>
  <si>
    <t>T8 2 ft 4 lamp</t>
  </si>
  <si>
    <t>T8 3 ft 1 lamp</t>
  </si>
  <si>
    <t>T8 3 ft 2 lamp</t>
  </si>
  <si>
    <t>T8 3 ft 3 lamp</t>
  </si>
  <si>
    <t>T8 3 ft 4 lamp</t>
  </si>
  <si>
    <t>T8 4 ft 1 lamp</t>
  </si>
  <si>
    <t>T8 4 ft 2 lamp</t>
  </si>
  <si>
    <t>T8 4 ft 3 lamp</t>
  </si>
  <si>
    <t>T8 4 ft 4 lamp</t>
  </si>
  <si>
    <t>T8 8 ft 1 lamp</t>
  </si>
  <si>
    <t>T8 8 ft 2 lamp</t>
  </si>
  <si>
    <t>T8 HO 8 ft 1 lamp</t>
  </si>
  <si>
    <t>T8 HO 8 ft 2 lamp</t>
  </si>
  <si>
    <t>T8 High-Bay 4 ft 3 lamp</t>
  </si>
  <si>
    <t>T8 High-Bay 4 ft 4 lamp</t>
  </si>
  <si>
    <t>T8 High-Bay 4 ft 6 lamp</t>
  </si>
  <si>
    <t>T8 High-Bay 4 ft 8 lamp</t>
  </si>
  <si>
    <t>320 W MH PS</t>
  </si>
  <si>
    <t>CFL - Screw In Bulb Only</t>
  </si>
  <si>
    <t>CFL - High Bay 42 W 8 lamp</t>
  </si>
  <si>
    <t>HPT8 4 ft 1 lamp</t>
  </si>
  <si>
    <t>HPT8 4 ft 2 lamp</t>
  </si>
  <si>
    <t>HPT8 4 ft 3 lamp</t>
  </si>
  <si>
    <t>HPT8 4 ft 4 lamp</t>
  </si>
  <si>
    <t>Installed Lamp Wattage (Required)</t>
  </si>
  <si>
    <t>Existing Lamp Wattage (Required)</t>
  </si>
  <si>
    <t>Estimated Annual Oper Hrs (min. 1800 hrs.)</t>
  </si>
  <si>
    <t>Low Watt HPT8 4 ft 1 lamp of 28 W or less &amp; approved ballast bulb</t>
  </si>
  <si>
    <t>Low Watt HPT8 4 ft 2 lamp of 28 W or less &amp; approved ballast bulb</t>
  </si>
  <si>
    <t>Low Watt HPT8 4 ft 3 lamp of 28 W or less &amp; approved ballast bulb</t>
  </si>
  <si>
    <t>High Performance T8 Lighting
Replace standard T8 systems with high performance T8 systems containing high lumen, long life F32T8 lamps (minimum &gt; 3100 initial lumens, 24,000 hour rated life at 3 hour start) from CEE High Performance T8 qualified product list &amp; either of the following: A low ballast factor electronic ballast ( &lt; .78 ballast factor), or approved ballast from the CEE High Performance T8 qualified product list. Both ballast &amp; lamp must meet these guidelines to qualify for rebates. Toview the CEE High Performance T8 qualified products, go to www.cee1.org.</t>
  </si>
  <si>
    <t>Low Watt HPT8 Lighting
Replace standard T8 systems with 4" 25W, 28W, or 30W T8 U lamps &amp; approved ballast OR relamp existing T8 fixtures with low Watt T8 lamps 28W or less. To view the CEE High Performance T8 qualified product list, go to: www.cee1.org. In order to qualify for incentives, ballasts must be from the CEE approved list.
NOTE: Low Watt T8 compatability varies; consult manufacturer's literatature before specifying products.</t>
  </si>
  <si>
    <t>Low Watt HPT8 4 ft 4 lamp of 28 W or less &amp; approved ballast bulb</t>
  </si>
  <si>
    <t>T12 8 ft Fixture Replaced by T8 High Performance Lighting
Replace T12 &amp; T12 HO 8' fixtures with High Performance T8 4 ft lamps &amp; ballasts. Approved lamps &amp; ballasts must be listed on the CEE High Performance T8 qualified product list found on the website www.cee1.org.</t>
  </si>
  <si>
    <t>Replace T12 &amp; T12 HO 8' fixtures with High Performance T8 4 ft. lamps &amp; ballasts. Approved lamps &amp; ballasts must be listed on the CEE High Performance T8 qualified product list at www.cee1.org.</t>
  </si>
  <si>
    <t>T12 8 ft 1 lamp replaced with T8 4 ft High Performance 2 lamp &amp; ballast (same lumen output)</t>
  </si>
  <si>
    <t>T12 8 ft 2 lamp replaced with T8 4 ft High Performance 4 lamp &amp; ballast (same lumen output)</t>
  </si>
  <si>
    <t>T12HO 8 ft 1 lamp replaced with T8 4 ft High Performance 2 lamp &amp; ballast (same lumen output)</t>
  </si>
  <si>
    <t>T12HO 8 ft 2 lamp replaced with T8 4 ft High Performance 4 lamp &amp; ballast (same lumen output)</t>
  </si>
  <si>
    <t>CFL - Hardwired Fixture &amp; Bulb</t>
  </si>
  <si>
    <t>LED Exit Signs (replacement)</t>
  </si>
  <si>
    <t>All fluorescent fixtures must utilize electronic ballast and T8 lamps and T5 lamps.</t>
  </si>
  <si>
    <t>Ballasts must have a power factor greater than 90%.</t>
  </si>
  <si>
    <t>Ballasts, harmonic distortion shall not exceed 20%. For 8’ fluorescent ballasts, the total harmonic distortion must not exceed 30%.</t>
  </si>
  <si>
    <t>Lighting circuits must be installed with a neutral wire that has the same size conductor as the line load.</t>
  </si>
  <si>
    <t>LED exit signs must use 8 watts or less, including the battery charger, when active. They must meet State Fire Marshal code and be UL-rated.</t>
  </si>
  <si>
    <t>All fixtures must be scheduled to operate a minimum of 1,800 hours annually to be eligible.</t>
  </si>
  <si>
    <t xml:space="preserve">Rebates for pulse start metal halide fixtures are for 320W pulse start metal halide lamp/ballast combinations. In a retrofit application, the fixture must be hard-wired ballast retrofit or new fixture. Screw in retrofit lamps do not qualify. Pulse start lamp wattage must be lower than existing probe start lamp wattage. </t>
  </si>
  <si>
    <t>Tubular skylight requires at least one light fixture per light tube that must be controlled by a “daylight” sensor.</t>
  </si>
  <si>
    <t>Eligible T8 and T5 High Bays must have specular/mirror-like reflectors, high-power factor ballasts, fixture efficiency greater than 90%, and the manufacturer spec sheet must indicate that it is a High Bay Fixture. Must replace existing HID fixture to qualify.</t>
  </si>
  <si>
    <t>Low watt T8 lamps should not be used in dimming applications unless the lamp and ballast manufacturers have approved a specific application for dimming or frequent switching. May demonstrate dim light, spiraling, pulsing and other undesirable behavior in cooler temperature rooms and while warming up. System performance varies, based on lamp or ballast components.</t>
  </si>
  <si>
    <t>Motors</t>
  </si>
  <si>
    <t>1-5 HP</t>
  </si>
  <si>
    <t>7.5 HP</t>
  </si>
  <si>
    <t>10 HP</t>
  </si>
  <si>
    <t>15 HP</t>
  </si>
  <si>
    <t>20 HP</t>
  </si>
  <si>
    <t>Pumps</t>
  </si>
  <si>
    <t>Variable Frequency Drives (VFD)</t>
  </si>
  <si>
    <t>Air Cooled Chillers</t>
  </si>
  <si>
    <t>Chiller</t>
  </si>
  <si>
    <t>Water Cooled Chillers</t>
  </si>
  <si>
    <t>Chiller, &gt;300 tons</t>
  </si>
  <si>
    <t>Thermal Storage</t>
  </si>
  <si>
    <t>Air Cooled Chilled Water Reset, 0-100 tons</t>
  </si>
  <si>
    <t>Air Cooled Chilled Water Reset, 100-200 tons</t>
  </si>
  <si>
    <t>Air Cooled Chilled Water Reset, 200-300 tons</t>
  </si>
  <si>
    <t>Air Cooled Chilled Water Reset, 300-400 tons</t>
  </si>
  <si>
    <t>Air Cooled Chilled Water Reset, 400-500 tons</t>
  </si>
  <si>
    <t>Water Cooled Chilled Water Reset, 0-1000 tons</t>
  </si>
  <si>
    <t>Water Cooled Chilled Water Reset, 1000-2000 tons</t>
  </si>
  <si>
    <t>Manufacturer of Thermal Storage Equipment</t>
  </si>
  <si>
    <t>Model Number</t>
  </si>
  <si>
    <t>Controls manufacturer</t>
  </si>
  <si>
    <t>Control Strategy (Demand Limiting, Maximum Cooling Shift)</t>
  </si>
  <si>
    <t>Thermal Storage System Specifications</t>
  </si>
  <si>
    <t>Number of Thermal Storage Units</t>
  </si>
  <si>
    <t>Partial or Full Storage</t>
  </si>
  <si>
    <t>Cooled Area (sq. ft.)</t>
  </si>
  <si>
    <t>Date Installed and Operable (mm/dd/yyyy)</t>
  </si>
  <si>
    <t xml:space="preserve">Condenser Type </t>
  </si>
  <si>
    <t>Type of Thermal Storage (Chilled Water, Ice Bank, Ice Harvester)</t>
  </si>
  <si>
    <t>Rebate per Fixture</t>
  </si>
  <si>
    <t>Actual Qty</t>
  </si>
  <si>
    <t>Total Requested Rebate</t>
  </si>
  <si>
    <t>Actual Quantity</t>
  </si>
  <si>
    <t>Actual Equipment Cost</t>
  </si>
  <si>
    <t>Total Rebate Requested</t>
  </si>
  <si>
    <t>Rebate</t>
  </si>
  <si>
    <t>Total Rebate:</t>
  </si>
  <si>
    <t>W</t>
  </si>
  <si>
    <t>per ton</t>
  </si>
  <si>
    <t>Target  Completion Date:</t>
  </si>
  <si>
    <t>Existing Lamp/Fixture Wattage (Actual Draw)</t>
  </si>
  <si>
    <t>Installed Lamp/Fixture Wattage (Actual Draw)</t>
  </si>
  <si>
    <t>Replace standard T8 systems with high performance T8 systems containing high lumen, long life F32T8 lamps (min. &gt;3100 initial lumens, 24,000 hour rated life at 3 hour start) from CEE High Performance T8 qualified product list &amp; either of the following: A low ballast factor electronic ballast (&lt; .78 ballast factor), or approved ballast from the CEE High Performance T8 qualified product list (or equivalent performance standard.)  Both ballast &amp; lamp must meet these guidelines to qualify for rebates. To view the CEE High Performance T8 qualified products, go to www.cee1.org.</t>
  </si>
  <si>
    <t>Contact E-mail Address</t>
  </si>
  <si>
    <r>
      <t>Full Load Efficiency</t>
    </r>
    <r>
      <rPr>
        <vertAlign val="superscript"/>
        <sz val="8"/>
        <rFont val="Times New Roman"/>
        <family val="1"/>
      </rPr>
      <t>2</t>
    </r>
  </si>
  <si>
    <t>T5 HO High-Bay 10 lamp</t>
  </si>
  <si>
    <t>LED Screw-In Bulb</t>
  </si>
  <si>
    <t>LED Lights</t>
  </si>
  <si>
    <t>LED Floodlight</t>
  </si>
  <si>
    <t>$0.04 per controlled watt</t>
  </si>
  <si>
    <t>Packaged Terminal Air Conditioning</t>
  </si>
  <si>
    <t>Unitary Air Conditioning</t>
  </si>
  <si>
    <t>Unitary Heat Pump</t>
  </si>
  <si>
    <t>Description</t>
  </si>
  <si>
    <t>Rooftop Air Conditioning</t>
  </si>
  <si>
    <t>≥135,000 BTU &amp; &lt;240,000 BTU (Min. Eff. 10.8 EER)</t>
  </si>
  <si>
    <t>≥240,000 &amp; &lt;760,000 BTU (Min. Eff. 9.8 EER)</t>
  </si>
  <si>
    <t>≥65,000 BTU &amp; &lt;135,000 BTU (Min. Eff. 11.0 EER)</t>
  </si>
  <si>
    <t>≥65,000 BTU &amp; &lt;135,000 BTU (Min. Eff. 11.2 EER)</t>
  </si>
  <si>
    <t>≥135,000 BTU &amp; &lt;240,000 BTU (Min. Eff. 11.0 EER)</t>
  </si>
  <si>
    <t>≥240,000 BTU (Min. Eff. 9.8 EER)</t>
  </si>
  <si>
    <t>Rooftop Heat Pump</t>
  </si>
  <si>
    <t>≥135,000 BTU &amp; &lt;240,000 BTU (Min. Eff. 10.6 EER)</t>
  </si>
  <si>
    <t>Ground Source Heat Pump</t>
  </si>
  <si>
    <t>&lt;65,000 BTUH (Min. Eff. 14.5 SEER)</t>
  </si>
  <si>
    <t>Open Loop &lt;135,000 BTUH (Min. Eff. 16.2 EER)</t>
  </si>
  <si>
    <t>Closed Loop &lt;135,000 BTUH (Min. Eff. 14.1 EER)</t>
  </si>
  <si>
    <t>Tubular Skylight (18" or larger)</t>
  </si>
  <si>
    <t>LED Refrigerated Display Light</t>
  </si>
  <si>
    <t>Installed ARI Efficiency Rating        (Circle one)*</t>
  </si>
  <si>
    <t>Actual Equipment Cost per each fixture</t>
  </si>
  <si>
    <t>Actual Equipment Costs per each fixture</t>
  </si>
  <si>
    <t>Equipment Cost per unit</t>
  </si>
  <si>
    <t>&lt;65,000 BTUH (Min. Eff. 13.0 SEER)</t>
  </si>
  <si>
    <t>≥240,000 &amp; &lt;760,000 BTU (Min. Eff. 10.0 EER)</t>
  </si>
  <si>
    <t>&lt;65,000 BTU (Min. Eff. 13.0 SEER)</t>
  </si>
  <si>
    <t>≥240,000 BTU (Min. Eff. 9.5 EER)</t>
  </si>
  <si>
    <t>Storage Information (tonnage, kw/ton, ton hours)</t>
  </si>
  <si>
    <t>Estimated Demand Shifted (kW)</t>
  </si>
  <si>
    <t>Actual Demand Shifted (kW)</t>
  </si>
  <si>
    <r>
      <t>Partial Load Efficiency</t>
    </r>
    <r>
      <rPr>
        <vertAlign val="superscript"/>
        <sz val="8"/>
        <rFont val="Times New Roman"/>
        <family val="1"/>
      </rPr>
      <t>3 in kW/ton</t>
    </r>
  </si>
  <si>
    <t>BUILDING NAME:</t>
  </si>
  <si>
    <t>Make/Model # of new unit</t>
  </si>
  <si>
    <t>per hp</t>
  </si>
  <si>
    <t>Estimated Qty</t>
  </si>
  <si>
    <t>Estimated Quantity</t>
  </si>
  <si>
    <t>Estimated Annual Operating Hrs (Min of 1500)</t>
  </si>
  <si>
    <t>7.5 - 20 HP</t>
  </si>
  <si>
    <t>*See separate table for required efficiency levels for motors</t>
  </si>
  <si>
    <t>Estimate Qty</t>
  </si>
  <si>
    <t>Actual No of Units</t>
  </si>
  <si>
    <t>Estimated No. of Units</t>
  </si>
  <si>
    <t>Actual No. of Units</t>
  </si>
  <si>
    <t>Actual # of Units</t>
  </si>
  <si>
    <t>Description of Old Unit</t>
  </si>
  <si>
    <t>Estimated Annual Operating Hrs (Min of 1500 hrs)</t>
  </si>
  <si>
    <t>ea</t>
  </si>
  <si>
    <t>Estimated Annual Operating Hrs (min 1500 hrs)</t>
  </si>
  <si>
    <t>Per hp</t>
  </si>
  <si>
    <t>Lighting Rebate Eligibility:</t>
  </si>
  <si>
    <t>Actual No. of units</t>
  </si>
  <si>
    <t>Actual No,. Of Units</t>
  </si>
  <si>
    <t>25-100 HP</t>
  </si>
  <si>
    <t>125-250 HP</t>
  </si>
  <si>
    <t>Open Drip Roof</t>
  </si>
  <si>
    <t>Totally Enclosed Fan-Cooled</t>
  </si>
  <si>
    <t>1200 RPM</t>
  </si>
  <si>
    <t>1800 RPM</t>
  </si>
  <si>
    <t>3600 RPM</t>
  </si>
  <si>
    <t>Efficiency</t>
  </si>
  <si>
    <t>Efficiency of 73% or more for system</t>
  </si>
  <si>
    <t>Efficiency of 75% or more for system</t>
  </si>
  <si>
    <t>Efficiency of 77% or more for system</t>
  </si>
  <si>
    <t>1.  Qualifying motors must be three-phase open drip (ODP) or totally enclosed fan coiled (TEFC) units with nominal speeds of 1200, 1800 or 3600 RPM.</t>
  </si>
  <si>
    <t>2.  Efficiencies are to be full-load nominal efficiencies tested in accordance with IEEE Standards 112, Method B. Please refer to attached table to determine qualifying efficiencies.</t>
  </si>
  <si>
    <t>3.  Installed equipment must be new. Used, rebuilt or rewound equipment is not eligible.</t>
  </si>
  <si>
    <t>4.  Motor should be squirrel cage design and conform to NEMA Premium™ design A, B or C torque characteristics.</t>
  </si>
  <si>
    <t>5.  Motor/pump load must be served by LG&amp;E or KU and installed in the customer's facility.</t>
  </si>
  <si>
    <t>6.  Replaced motors must be  disposed of or recycled (not to be resold or rewound).</t>
  </si>
  <si>
    <t>7.  Motor(s) and pump(s) must operate a minimum of 1,500 hours annually to be eligible.</t>
  </si>
  <si>
    <t>8.  Pump efficiency is based on the Pump Curve for installation. Documentation for the pump curve is required to receive a rebate.</t>
  </si>
  <si>
    <t>Tons per Unit</t>
  </si>
  <si>
    <r>
      <t>Full Load Efficiency</t>
    </r>
    <r>
      <rPr>
        <vertAlign val="superscript"/>
        <sz val="8"/>
        <rFont val="Times New Roman"/>
        <family val="1"/>
      </rPr>
      <t xml:space="preserve">2 </t>
    </r>
    <r>
      <rPr>
        <vertAlign val="superscript"/>
        <sz val="9"/>
        <rFont val="Times New Roman"/>
        <family val="1"/>
      </rPr>
      <t>in kW/ton</t>
    </r>
  </si>
  <si>
    <t>Equipment Cost per Unit</t>
  </si>
  <si>
    <t>Chiller &lt; 150 tons</t>
  </si>
  <si>
    <t>Chiller, 150-300tons</t>
  </si>
  <si>
    <t>Chilled Water Reset for Air Cooled and Water Cooled Chillers</t>
  </si>
  <si>
    <t>Water Cooled Chilled Water Reset,2000-3000 tons</t>
  </si>
  <si>
    <t>efficiencies for all the chillers. Equipment capacity (size)and efficiency must</t>
  </si>
  <si>
    <t>be based on the ARI design conditions. Chillers must meet full load and part</t>
  </si>
  <si>
    <t>load efficiency requirements. Chillers purchased and installed for back up or</t>
  </si>
  <si>
    <t>redundant systems are not eligible.</t>
  </si>
  <si>
    <t xml:space="preserve">Automatic controls must be installed capable of resetting chilling water </t>
  </si>
  <si>
    <t>temperature by at least 5 degrees.</t>
  </si>
  <si>
    <t xml:space="preserve">Controls must be installed that vary the chilled water supply temperature </t>
  </si>
  <si>
    <t>based on either outdoor air temperature or chiller return water temperature.</t>
  </si>
  <si>
    <t xml:space="preserve">New reset controls or equipment must be purchased as opposed to making </t>
  </si>
  <si>
    <t>setting changes with existing equipment.</t>
  </si>
  <si>
    <t>Make/Model #New Unit</t>
  </si>
  <si>
    <t>$250 per unit</t>
  </si>
  <si>
    <t>$450 per unit</t>
  </si>
  <si>
    <t>$550 per unit</t>
  </si>
  <si>
    <t>Business Type - Required (Check One)</t>
  </si>
  <si>
    <t>Interior &lt; 50W</t>
  </si>
  <si>
    <t>Interior &gt; = 50W</t>
  </si>
  <si>
    <t>Exterior &lt; 100W</t>
  </si>
  <si>
    <t>Exterior &gt; = 100W</t>
  </si>
  <si>
    <t>Pole Light:Replaced Light &gt; 300W and &lt; 750 W</t>
  </si>
  <si>
    <t>Pole Light: Replaced Light &gt; = 750W</t>
  </si>
  <si>
    <t>Description of old unit (Make, model,tonnage)</t>
  </si>
  <si>
    <t>Description of Old Pump (Make/Model Catalog#)</t>
  </si>
  <si>
    <t>Description of Old Unit (Make/Model Catalog#)</t>
  </si>
  <si>
    <t>Description of New Unit (make/model #)</t>
  </si>
  <si>
    <t>Description of Old Unit (make/model#)</t>
  </si>
  <si>
    <t>Descripton of New Unit (Make/Model # )</t>
  </si>
  <si>
    <t>Description of Old Unit (make/model #)</t>
  </si>
  <si>
    <t xml:space="preserve">50 up to 100 </t>
  </si>
  <si>
    <t>Total Rebate ($100/kW shifted)</t>
  </si>
  <si>
    <t>Commercial Rebates 
Program Application/Confirmation</t>
  </si>
  <si>
    <t>Commercial Rebate Lighting 
Program Application/Confirmation</t>
  </si>
  <si>
    <t>Commercial Rebate  Motor/Pumps
Program Application/Confirmation</t>
  </si>
  <si>
    <t>Commercial Rebate Chiller 
Program Application/Confirmation</t>
  </si>
  <si>
    <t>Est Annual Operating Hours</t>
  </si>
  <si>
    <t>Actual Date Installed &amp; Operable (mm/dd/yy)</t>
  </si>
  <si>
    <t>Date Installed and Operable (mm/dd/yy)</t>
  </si>
  <si>
    <t>Actual Date Installed and Operarable (mm/dd/yy)</t>
  </si>
  <si>
    <t>Actual Date Installed and Operable (mm/dd/yy)</t>
  </si>
  <si>
    <t xml:space="preserve"> SEER   /   EER</t>
  </si>
  <si>
    <t>How did you receive your application?</t>
  </si>
  <si>
    <t>MOTORS</t>
  </si>
  <si>
    <t>Nominal Efficiencies for Pumps</t>
  </si>
  <si>
    <t>Printed Name and Title</t>
  </si>
  <si>
    <t>Authorized Signature</t>
  </si>
  <si>
    <t>Descriptionof New Pump                                            (Make/Model Catalog#)</t>
  </si>
  <si>
    <t>Description of New Unit                                             (Make/Model Catalog #)</t>
  </si>
  <si>
    <t>Replace 400w MH with 200w MH or less</t>
  </si>
  <si>
    <t>Installed Lamp Wattage (Required) avg or each</t>
  </si>
  <si>
    <t>Replace 175-200W with 100-125W</t>
  </si>
  <si>
    <t>Please state installed lamp/fixture wattage per each sensor.</t>
  </si>
  <si>
    <t>30 HP</t>
  </si>
  <si>
    <t>40 HP</t>
  </si>
  <si>
    <t>50 HP</t>
  </si>
  <si>
    <t>Occupancy Sensor **</t>
  </si>
  <si>
    <t>**Calculation for Sensor Rebate:</t>
  </si>
  <si>
    <t>.04 cents * total qty installed * installed lamp wattage per romm/area being controlled.</t>
  </si>
  <si>
    <t>T5 with Electronic Ballast plus lamp(s)</t>
  </si>
  <si>
    <t>T8 with Electronic Ballast plus lamp(s)</t>
  </si>
  <si>
    <t>Other - must enter data</t>
  </si>
  <si>
    <t>Equipment not listed</t>
  </si>
  <si>
    <t>Chillers</t>
  </si>
  <si>
    <t>VFD</t>
  </si>
  <si>
    <t>HVAC</t>
  </si>
  <si>
    <t>Lighting</t>
  </si>
  <si>
    <t>Project type category: (must select one)</t>
  </si>
  <si>
    <t>Brief description of new equipment that is being installed:</t>
  </si>
  <si>
    <t>Brief description of existing equipment that will be replaced:</t>
  </si>
  <si>
    <t>* calculations of annual proposed energy use (post-installation);</t>
  </si>
  <si>
    <t>* calculations of annual baseline energy use (pre-installation);</t>
  </si>
  <si>
    <t>You need to include:</t>
  </si>
  <si>
    <t>Please attach supporting documentation for the estimates/actuals above:</t>
  </si>
  <si>
    <t>Actual date installed: (cannot be before 11/9/2011)</t>
  </si>
  <si>
    <t>Actual Rebate as % of Total Cost</t>
  </si>
  <si>
    <t>Payback period after actual rebate</t>
  </si>
  <si>
    <t>Payback period before est rebate</t>
  </si>
  <si>
    <t>Cost of labor</t>
  </si>
  <si>
    <t>Cost of materials</t>
  </si>
  <si>
    <t>Annual cost savings</t>
  </si>
  <si>
    <t>Annual kWh savings</t>
  </si>
  <si>
    <t>ACTUALS</t>
  </si>
  <si>
    <t>ESTIMATES</t>
  </si>
  <si>
    <t>Commercial Custom Rebate                              Application/Confirmation
Custom Rebate Application/Confirmation</t>
  </si>
  <si>
    <t>Total rebate @$100/kW (min 1kW)</t>
  </si>
  <si>
    <t>All Sizes: To calculate EER: 10.9 - [(0.213) x (btuh/1000)]</t>
  </si>
  <si>
    <t>* estimated annual energy savings in kWh/year;</t>
  </si>
  <si>
    <t>Replace standard T8 systems with high performance 4' 25W, 28W or 30W T8 U lamps &amp; approved ballast. To view the CEE High Performance T8 qualified products, go to www.cee1.org. In order to qualify for rebates, ballasts must be from the CEE approved list. NOTE: Low Watt T8 compatibility varies. Consult manufacturer's literature before specifying products.</t>
  </si>
  <si>
    <t xml:space="preserve">T5 1 lamp </t>
  </si>
  <si>
    <t xml:space="preserve">T5 2 lamp </t>
  </si>
  <si>
    <t>T5 3 lamp</t>
  </si>
  <si>
    <t xml:space="preserve">T5 4 lamp </t>
  </si>
  <si>
    <t>T5 HO 1 lamp</t>
  </si>
  <si>
    <t xml:space="preserve">T5 HO 2 lamp </t>
  </si>
  <si>
    <t xml:space="preserve">T5 HO 3 lamp </t>
  </si>
  <si>
    <t xml:space="preserve">T5 HO 4 lamp </t>
  </si>
  <si>
    <r>
      <t xml:space="preserve">**For Split Systems, the condenser unit and evaporator coil must be an AHRI (Air-Conditioning, Heating and Refrigeration Institute) rated matched set to be eligible for incentives.  An AHRI certificate showing model numbers of the matched system as well as the efficiency to determine qualification must be submitted.  To obtain the required AHRI certificate, contact your HVAC contractor or visit the AHRI official website and Directory of Certified Product Performance at </t>
    </r>
    <r>
      <rPr>
        <u/>
        <sz val="11"/>
        <rFont val="Times New Roman"/>
        <family val="1"/>
      </rPr>
      <t>www.ahridirectory.org/ahridirectory</t>
    </r>
    <r>
      <rPr>
        <sz val="11"/>
        <rFont val="Times New Roman"/>
        <family val="1"/>
      </rPr>
      <t>.</t>
    </r>
  </si>
  <si>
    <t>* equipment manufacturer specification (cut) sheets for proposed equipment;</t>
  </si>
  <si>
    <t xml:space="preserve">* documentation to provide assurance that the settings used to calculate the savings will not be changed </t>
  </si>
  <si>
    <t xml:space="preserve">   for Energy Management Systems and Control Upgrades.</t>
  </si>
  <si>
    <t xml:space="preserve">All fixtures, ballasts, and lamps installed must replace existing equipment that is less efficient.  </t>
  </si>
  <si>
    <t>I certify that this premise is served by LG&amp;E and KU, that the information provided herein is accurate and complete.  I certify that I have purchased or will purchase high efficiency equipment (indicated herein) and will install such high efficiency equipment (indicated herein) for the business facility listed herein and not resell such equipment. I understand that the proposed rebate payment is subject to change, based on site verification (if applicable) and LG&amp;E and KU approval. I agree to LG&amp;E and KU site verification of both the sales transaction and equipment installation, which may include a site inspection by an LG&amp;E and KU representative or agent. I understand I may or may not be allowed to receive more than one incentive from LG&amp;E and KU. I understand no rebate can exceed the cost of the equipment. I also understand my participation in the program may be taxable and that I am solely responsible for paying all such taxes. I hereby agree to indemnify, hold harmless and release LG&amp;E and KU and its affiliates from any actions or claims in regard to the installation, operation and disposal of equipment (and related materials) covered herein including liability from any incidental or consequential damages. LG&amp;E and KU does not endorse any particular manufacturer, product or system design within this program; does not expressly or implicitly warrant the performance of the installed equipment (contact your contractor for details regarding equipment warranties); and is not liable for any damages caused by the installation and/or operation of the equipment nor for any damage caused by the malfunction of the installed equipment.</t>
  </si>
  <si>
    <t>Commercial Rebate A/C
Program Application/Confirmation</t>
  </si>
  <si>
    <t>**In no case will LG&amp;E and KU pay an incentive above the actual cost of the new equipment.</t>
  </si>
  <si>
    <t>LGE and KU will use ARI manual specifications for verifying equipment</t>
  </si>
  <si>
    <t>* for LEDs, must include the LED Custom Calculation spreadsheet;</t>
  </si>
  <si>
    <t>Upgrade/Relamp T8 fixtures with low watt T8 lamps 28 W or less</t>
  </si>
  <si>
    <t>Average peak summer demand reduction (kW)</t>
  </si>
  <si>
    <t>* estimated average summer peak (June-September) demand reductions in kW; and</t>
  </si>
  <si>
    <t>(June - September)</t>
  </si>
  <si>
    <t>Revised 02/2014</t>
  </si>
  <si>
    <t>To apply for the Commercial Rebate Program, you must complete the Program Application in addition to the application for each type of rebate you wish to receive (Lighting, A/C, Motors/Pumps, and/or Chillers).</t>
  </si>
  <si>
    <t>Rev. 05/2014</t>
  </si>
  <si>
    <t>Any LED lamps or ballasts must also be ENERGY STAR certified or listed on the Design Lights Consortium (DLC) qualified list. An exception may be made if the lamp/ballast is in the process of being qualified by DLC. If this is the case, results of testing must be provided.</t>
  </si>
  <si>
    <t>All fixtures, lamps and ballasts must be UL-certified, CSA or ETL. Both ballasts and lamps must meet CEE guidelines. For more information, please visit www.cee1.org.</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</si>
</sst>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_);[Red]\(&quot;$&quot;#,##0\)"/>
    <numFmt numFmtId="8" formatCode="&quot;$&quot;#,##0.00_);[Red]\(&quot;$&quot;#,##0.00\)"/>
    <numFmt numFmtId="44" formatCode="_(&quot;$&quot;* #,##0.00_);_(&quot;$&quot;* \(#,##0.00\);_(&quot;$&quot;* &quot;-&quot;??_);_(@_)"/>
    <numFmt numFmtId="43" formatCode="_(* #,##0.00_);_(* \(#,##0.00\);_(* &quot;-&quot;??_);_(@_)"/>
    <numFmt numFmtId="164" formatCode="_(* &quot;$&quot;#,##0.00_);_(* \(&quot;$&quot;#,##0.00\);_(* &quot;-&quot;??_);_(@_)"/>
    <numFmt numFmtId="165" formatCode="_(* #,##0_);_(* \(#,##0\);_(* &quot;-&quot;??_);_(@_)"/>
    <numFmt numFmtId="166" formatCode="_(&quot;$&quot;* #,##0_);_(&quot;$&quot;* \(#,##0\);_(&quot;$&quot;* &quot;-&quot;??_);_(@_)"/>
    <numFmt numFmtId="167" formatCode="#,##0.0"/>
    <numFmt numFmtId="168" formatCode="mm/dd/yy;@"/>
    <numFmt numFmtId="169" formatCode="#,##0.0_);\(#,##0.0\)"/>
  </numFmts>
  <fonts count="4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name val="Polo"/>
    </font>
    <font>
      <sz val="8"/>
      <name val="Polo"/>
    </font>
    <font>
      <sz val="8"/>
      <name val="Times New Roman"/>
      <family val="1"/>
    </font>
    <font>
      <sz val="10"/>
      <name val="Times New Roman"/>
      <family val="1"/>
    </font>
    <font>
      <vertAlign val="superscript"/>
      <sz val="8"/>
      <name val="Times New Roman"/>
      <family val="1"/>
    </font>
    <font>
      <i/>
      <sz val="8"/>
      <name val="Times New Roman"/>
      <family val="1"/>
    </font>
    <font>
      <i/>
      <vertAlign val="superscript"/>
      <sz val="8"/>
      <name val="Times New Roman"/>
      <family val="1"/>
    </font>
    <font>
      <b/>
      <sz val="14"/>
      <name val="Times New Roman"/>
      <family val="1"/>
    </font>
    <font>
      <sz val="9"/>
      <name val="Times New Roman"/>
      <family val="1"/>
    </font>
    <font>
      <b/>
      <sz val="12"/>
      <name val="Times New Roman"/>
      <family val="1"/>
    </font>
    <font>
      <b/>
      <sz val="10"/>
      <name val="Times New Roman"/>
      <family val="1"/>
    </font>
    <font>
      <sz val="11"/>
      <name val="Times New Roman"/>
      <family val="1"/>
    </font>
    <font>
      <sz val="12"/>
      <name val="Times New Roman"/>
      <family val="1"/>
    </font>
    <font>
      <b/>
      <sz val="11"/>
      <name val="Times New Roman"/>
      <family val="1"/>
    </font>
    <font>
      <sz val="10"/>
      <color indexed="9"/>
      <name val="Polo"/>
    </font>
    <font>
      <sz val="8"/>
      <color indexed="9"/>
      <name val="Polo"/>
    </font>
    <font>
      <b/>
      <sz val="18"/>
      <color indexed="8"/>
      <name val="Times New Roman"/>
      <family val="1"/>
    </font>
    <font>
      <sz val="10"/>
      <color indexed="9"/>
      <name val="Times New Roman"/>
      <family val="1"/>
    </font>
    <font>
      <b/>
      <sz val="14"/>
      <color indexed="10"/>
      <name val="Times New Roman"/>
      <family val="1"/>
    </font>
    <font>
      <sz val="8"/>
      <color indexed="9"/>
      <name val="Times New Roman"/>
      <family val="1"/>
    </font>
    <font>
      <sz val="11"/>
      <color indexed="8"/>
      <name val="Times New Roman"/>
      <family val="1"/>
    </font>
    <font>
      <b/>
      <sz val="14"/>
      <color indexed="9"/>
      <name val="Times New Roman"/>
      <family val="1"/>
    </font>
    <font>
      <b/>
      <sz val="10"/>
      <color indexed="9"/>
      <name val="Times New Roman"/>
      <family val="1"/>
    </font>
    <font>
      <b/>
      <sz val="12"/>
      <color indexed="9"/>
      <name val="Times New Roman"/>
      <family val="1"/>
    </font>
    <font>
      <sz val="8"/>
      <name val="Arial"/>
      <family val="2"/>
    </font>
    <font>
      <b/>
      <sz val="9"/>
      <color indexed="9"/>
      <name val="Times New Roman"/>
      <family val="1"/>
    </font>
    <font>
      <b/>
      <sz val="8"/>
      <name val="Times New Roman"/>
      <family val="1"/>
    </font>
    <font>
      <sz val="10"/>
      <color indexed="8"/>
      <name val="Times New Roman"/>
      <family val="1"/>
    </font>
    <font>
      <vertAlign val="superscript"/>
      <sz val="9"/>
      <name val="Times New Roman"/>
      <family val="1"/>
    </font>
    <font>
      <sz val="8"/>
      <name val="Arial"/>
      <family val="2"/>
    </font>
    <font>
      <sz val="8"/>
      <color theme="1"/>
      <name val="Times New Roman"/>
      <family val="1"/>
    </font>
    <font>
      <sz val="8"/>
      <color rgb="FF000000"/>
      <name val="Tahoma"/>
      <family val="2"/>
    </font>
    <font>
      <u/>
      <sz val="11"/>
      <name val="Times New Roman"/>
      <family val="1"/>
    </font>
    <font>
      <sz val="11"/>
      <color theme="1"/>
      <name val="Times New Roman"/>
      <family val="1"/>
    </font>
    <font>
      <b/>
      <sz val="12"/>
      <color theme="1"/>
      <name val="Times New Roman"/>
      <family val="1"/>
    </font>
    <font>
      <b/>
      <sz val="11"/>
      <color theme="1"/>
      <name val="Times New Roman"/>
      <family val="1"/>
    </font>
    <font>
      <b/>
      <i/>
      <sz val="11"/>
      <color theme="1"/>
      <name val="Times New Roman"/>
      <family val="1"/>
    </font>
    <font>
      <i/>
      <sz val="11"/>
      <color theme="1"/>
      <name val="Times New Roman"/>
      <family val="1"/>
    </font>
  </fonts>
  <fills count="7">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8"/>
        <bgColor indexed="64"/>
      </patternFill>
    </fill>
    <fill>
      <patternFill patternType="solid">
        <fgColor indexed="22"/>
        <bgColor indexed="64"/>
      </patternFill>
    </fill>
    <fill>
      <patternFill patternType="solid">
        <fgColor theme="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
      <left style="medium">
        <color indexed="64"/>
      </left>
      <right style="medium">
        <color indexed="64"/>
      </right>
      <top style="medium">
        <color indexed="64"/>
      </top>
      <bottom style="medium">
        <color indexed="64"/>
      </bottom>
      <diagonal/>
    </border>
  </borders>
  <cellStyleXfs count="13">
    <xf numFmtId="0" fontId="0" fillId="0" borderId="0"/>
    <xf numFmtId="43" fontId="4" fillId="0" borderId="0" applyFont="0" applyFill="0" applyBorder="0" applyAlignment="0" applyProtection="0"/>
    <xf numFmtId="0" fontId="5" fillId="0" borderId="0"/>
    <xf numFmtId="0" fontId="4" fillId="0" borderId="0"/>
    <xf numFmtId="0" fontId="3" fillId="0" borderId="0"/>
    <xf numFmtId="0" fontId="4" fillId="0" borderId="0"/>
    <xf numFmtId="43" fontId="4" fillId="0" borderId="0" applyFont="0" applyFill="0" applyBorder="0" applyAlignment="0" applyProtection="0"/>
    <xf numFmtId="0" fontId="4" fillId="0" borderId="0"/>
    <xf numFmtId="44" fontId="3" fillId="0" borderId="0" applyFont="0" applyFill="0" applyBorder="0" applyAlignment="0" applyProtection="0"/>
    <xf numFmtId="0" fontId="2" fillId="0" borderId="0"/>
    <xf numFmtId="44" fontId="2" fillId="0" borderId="0" applyFont="0" applyFill="0" applyBorder="0" applyAlignment="0" applyProtection="0"/>
    <xf numFmtId="0" fontId="1" fillId="0" borderId="0"/>
    <xf numFmtId="44" fontId="1" fillId="0" borderId="0" applyFont="0" applyFill="0" applyBorder="0" applyAlignment="0" applyProtection="0"/>
  </cellStyleXfs>
  <cellXfs count="368">
    <xf numFmtId="0" fontId="0" fillId="0" borderId="0" xfId="0"/>
    <xf numFmtId="0" fontId="6" fillId="0" borderId="0" xfId="0" applyFont="1"/>
    <xf numFmtId="0" fontId="7" fillId="0" borderId="0" xfId="0" applyFont="1"/>
    <xf numFmtId="0" fontId="6" fillId="0" borderId="0" xfId="0" applyFont="1" applyAlignment="1">
      <alignment vertical="top"/>
    </xf>
    <xf numFmtId="0" fontId="7" fillId="0" borderId="0" xfId="0" applyFont="1" applyAlignment="1">
      <alignment vertical="top"/>
    </xf>
    <xf numFmtId="0" fontId="6" fillId="0" borderId="0" xfId="0" applyFont="1" applyAlignment="1">
      <alignment horizontal="center" vertical="top" wrapText="1"/>
    </xf>
    <xf numFmtId="0" fontId="6" fillId="0" borderId="0" xfId="0" applyFont="1" applyAlignment="1">
      <alignment horizontal="center" wrapText="1"/>
    </xf>
    <xf numFmtId="0" fontId="7" fillId="0" borderId="0" xfId="0" applyFont="1" applyAlignment="1">
      <alignment vertical="top" wrapText="1"/>
    </xf>
    <xf numFmtId="0" fontId="7" fillId="0" borderId="0" xfId="0" applyFont="1" applyAlignment="1">
      <alignment wrapText="1"/>
    </xf>
    <xf numFmtId="0" fontId="6" fillId="0" borderId="0" xfId="0" applyFont="1" applyAlignment="1">
      <alignment vertical="center"/>
    </xf>
    <xf numFmtId="0" fontId="6" fillId="0" borderId="0" xfId="3" applyFont="1"/>
    <xf numFmtId="0" fontId="7" fillId="0" borderId="0" xfId="3" applyFont="1" applyBorder="1"/>
    <xf numFmtId="0" fontId="6" fillId="0" borderId="0" xfId="3" applyFont="1" applyBorder="1"/>
    <xf numFmtId="0" fontId="7" fillId="0" borderId="0" xfId="3" applyFont="1"/>
    <xf numFmtId="0" fontId="6" fillId="0" borderId="0" xfId="0" applyFont="1" applyAlignment="1" applyProtection="1">
      <alignment vertical="top" wrapText="1"/>
      <protection locked="0"/>
    </xf>
    <xf numFmtId="0" fontId="6" fillId="0" borderId="0" xfId="0" applyFont="1" applyAlignment="1" applyProtection="1">
      <alignment vertical="top"/>
      <protection locked="0"/>
    </xf>
    <xf numFmtId="0" fontId="20" fillId="0" borderId="0" xfId="0" applyFont="1"/>
    <xf numFmtId="0" fontId="20" fillId="0" borderId="0" xfId="0" applyFont="1" applyAlignment="1">
      <alignment vertical="top"/>
    </xf>
    <xf numFmtId="44" fontId="21" fillId="0" borderId="0" xfId="0" applyNumberFormat="1" applyFont="1" applyAlignment="1">
      <alignment vertical="top"/>
    </xf>
    <xf numFmtId="0" fontId="21" fillId="0" borderId="0" xfId="0" applyFont="1" applyAlignment="1">
      <alignment vertical="top"/>
    </xf>
    <xf numFmtId="0" fontId="20" fillId="0" borderId="0" xfId="0" applyFont="1" applyAlignment="1">
      <alignment horizontal="center" vertical="top" wrapText="1"/>
    </xf>
    <xf numFmtId="0" fontId="21" fillId="0" borderId="0" xfId="0" applyFont="1" applyAlignment="1">
      <alignment vertical="top" wrapText="1"/>
    </xf>
    <xf numFmtId="0" fontId="6" fillId="0" borderId="0" xfId="0" applyFont="1" applyProtection="1"/>
    <xf numFmtId="0" fontId="6" fillId="0" borderId="0" xfId="0" applyFont="1" applyAlignment="1" applyProtection="1">
      <alignment vertical="top"/>
    </xf>
    <xf numFmtId="0" fontId="6" fillId="0" borderId="0" xfId="3" applyFont="1" applyAlignment="1">
      <alignment vertical="top"/>
    </xf>
    <xf numFmtId="0" fontId="7" fillId="0" borderId="0" xfId="0" applyFont="1" applyAlignment="1">
      <alignment vertical="center"/>
    </xf>
    <xf numFmtId="0" fontId="9" fillId="0" borderId="0" xfId="0" applyFont="1" applyAlignment="1">
      <alignment vertical="top"/>
    </xf>
    <xf numFmtId="165" fontId="8" fillId="0" borderId="0" xfId="1" applyNumberFormat="1" applyFont="1"/>
    <xf numFmtId="0" fontId="8" fillId="0" borderId="1" xfId="0" applyFont="1" applyBorder="1" applyAlignment="1">
      <alignment horizontal="center" vertical="center" wrapText="1"/>
    </xf>
    <xf numFmtId="165" fontId="8" fillId="0" borderId="1" xfId="1" applyNumberFormat="1" applyFont="1" applyBorder="1" applyAlignment="1">
      <alignment horizontal="center" vertical="center" wrapText="1"/>
    </xf>
    <xf numFmtId="0" fontId="9" fillId="0" borderId="0" xfId="0" applyFont="1"/>
    <xf numFmtId="0" fontId="14" fillId="0" borderId="0" xfId="0" applyFont="1" applyAlignment="1">
      <alignment vertical="center"/>
    </xf>
    <xf numFmtId="0" fontId="14" fillId="0" borderId="0" xfId="0" applyFont="1" applyBorder="1" applyAlignment="1">
      <alignment vertical="center"/>
    </xf>
    <xf numFmtId="0" fontId="14" fillId="0" borderId="0" xfId="0" applyFont="1"/>
    <xf numFmtId="0" fontId="14" fillId="0" borderId="0" xfId="0" applyFont="1" applyBorder="1" applyAlignment="1">
      <alignment horizontal="left" vertical="center"/>
    </xf>
    <xf numFmtId="165" fontId="14" fillId="0" borderId="0" xfId="1" applyNumberFormat="1" applyFont="1"/>
    <xf numFmtId="0" fontId="15" fillId="0" borderId="0" xfId="0" applyFont="1" applyAlignment="1">
      <alignment vertical="center"/>
    </xf>
    <xf numFmtId="0" fontId="9" fillId="2" borderId="0" xfId="0" applyFont="1" applyFill="1" applyAlignment="1" applyProtection="1">
      <alignment vertical="top"/>
    </xf>
    <xf numFmtId="0" fontId="18" fillId="0" borderId="0" xfId="3" applyFont="1" applyAlignment="1">
      <alignment vertical="top"/>
    </xf>
    <xf numFmtId="0" fontId="9" fillId="0" borderId="0" xfId="3" applyFont="1" applyAlignment="1">
      <alignment vertical="top"/>
    </xf>
    <xf numFmtId="0" fontId="9" fillId="0" borderId="2" xfId="3" applyFont="1" applyFill="1" applyBorder="1" applyProtection="1">
      <protection locked="0"/>
    </xf>
    <xf numFmtId="0" fontId="16" fillId="0" borderId="0" xfId="3" applyFont="1" applyFill="1" applyBorder="1" applyAlignment="1" applyProtection="1">
      <protection locked="0"/>
    </xf>
    <xf numFmtId="0" fontId="16" fillId="0" borderId="3" xfId="3" applyFont="1" applyFill="1" applyBorder="1" applyAlignment="1" applyProtection="1">
      <protection locked="0"/>
    </xf>
    <xf numFmtId="0" fontId="23" fillId="0" borderId="2" xfId="3" applyFont="1" applyFill="1" applyBorder="1" applyProtection="1">
      <protection locked="0"/>
    </xf>
    <xf numFmtId="0" fontId="23" fillId="0" borderId="0" xfId="3" applyFont="1" applyFill="1" applyBorder="1" applyProtection="1">
      <protection locked="0"/>
    </xf>
    <xf numFmtId="0" fontId="23" fillId="0" borderId="3" xfId="3" applyFont="1" applyFill="1" applyBorder="1" applyProtection="1">
      <protection locked="0"/>
    </xf>
    <xf numFmtId="0" fontId="23" fillId="0" borderId="0" xfId="3" applyFont="1" applyFill="1" applyBorder="1" applyAlignment="1" applyProtection="1">
      <alignment horizontal="left"/>
      <protection locked="0"/>
    </xf>
    <xf numFmtId="0" fontId="23" fillId="0" borderId="3" xfId="3" applyFont="1" applyFill="1" applyBorder="1" applyAlignment="1" applyProtection="1">
      <protection locked="0"/>
    </xf>
    <xf numFmtId="0" fontId="24" fillId="0" borderId="0" xfId="3" applyFont="1" applyBorder="1"/>
    <xf numFmtId="0" fontId="9" fillId="0" borderId="0" xfId="3" applyFont="1" applyBorder="1"/>
    <xf numFmtId="0" fontId="9" fillId="0" borderId="4" xfId="3" applyFont="1" applyBorder="1"/>
    <xf numFmtId="0" fontId="8" fillId="0" borderId="0" xfId="3" applyFont="1"/>
    <xf numFmtId="0" fontId="9" fillId="0" borderId="0" xfId="3" applyFont="1"/>
    <xf numFmtId="0" fontId="9" fillId="0" borderId="5" xfId="3" applyFont="1" applyBorder="1"/>
    <xf numFmtId="0" fontId="9" fillId="0" borderId="0" xfId="0" applyFont="1" applyAlignment="1" applyProtection="1">
      <alignment wrapText="1"/>
      <protection locked="0"/>
    </xf>
    <xf numFmtId="0" fontId="9" fillId="0" borderId="0" xfId="0" applyFont="1" applyProtection="1">
      <protection locked="0"/>
    </xf>
    <xf numFmtId="0" fontId="9" fillId="0" borderId="0" xfId="0" applyFont="1" applyAlignment="1" applyProtection="1">
      <alignment vertical="top" wrapText="1"/>
      <protection locked="0"/>
    </xf>
    <xf numFmtId="0" fontId="9" fillId="0" borderId="0" xfId="0" applyFont="1" applyAlignment="1" applyProtection="1">
      <alignment vertical="top"/>
      <protection locked="0"/>
    </xf>
    <xf numFmtId="0" fontId="18" fillId="0" borderId="0" xfId="0" applyFont="1" applyAlignment="1" applyProtection="1">
      <alignment vertical="top" wrapText="1"/>
      <protection locked="0"/>
    </xf>
    <xf numFmtId="0" fontId="8" fillId="0" borderId="1" xfId="0" applyFont="1" applyBorder="1" applyAlignment="1" applyProtection="1">
      <alignment horizontal="center" vertical="center" wrapText="1"/>
    </xf>
    <xf numFmtId="0" fontId="8" fillId="0" borderId="1" xfId="0" applyFont="1" applyBorder="1" applyAlignment="1" applyProtection="1">
      <alignment wrapText="1"/>
    </xf>
    <xf numFmtId="164" fontId="8" fillId="0" borderId="1" xfId="1" applyNumberFormat="1" applyFont="1" applyBorder="1" applyAlignment="1" applyProtection="1">
      <alignment horizontal="center"/>
    </xf>
    <xf numFmtId="0" fontId="8" fillId="0" borderId="1" xfId="0" applyFont="1" applyBorder="1" applyAlignment="1" applyProtection="1">
      <alignment horizontal="left" vertical="top" wrapText="1"/>
    </xf>
    <xf numFmtId="0" fontId="8" fillId="0" borderId="0" xfId="0" applyFont="1" applyBorder="1" applyAlignment="1" applyProtection="1">
      <alignment horizontal="left" vertical="top" wrapText="1"/>
      <protection locked="0"/>
    </xf>
    <xf numFmtId="0" fontId="8" fillId="0" borderId="0" xfId="0" applyFont="1" applyBorder="1" applyAlignment="1" applyProtection="1">
      <alignment horizontal="center" vertical="top" wrapText="1"/>
      <protection locked="0"/>
    </xf>
    <xf numFmtId="0" fontId="8" fillId="0" borderId="0" xfId="0" applyFont="1" applyBorder="1" applyAlignment="1" applyProtection="1">
      <alignment horizontal="right" vertical="top" wrapText="1"/>
      <protection locked="0"/>
    </xf>
    <xf numFmtId="8" fontId="8" fillId="0" borderId="0" xfId="0" applyNumberFormat="1" applyFont="1" applyBorder="1" applyAlignment="1" applyProtection="1">
      <alignment horizontal="right" vertical="top"/>
    </xf>
    <xf numFmtId="0" fontId="8" fillId="0" borderId="0" xfId="0" applyFont="1" applyBorder="1" applyAlignment="1" applyProtection="1">
      <alignment vertical="top"/>
      <protection locked="0"/>
    </xf>
    <xf numFmtId="44" fontId="8" fillId="0" borderId="0" xfId="0" applyNumberFormat="1" applyFont="1" applyBorder="1" applyAlignment="1" applyProtection="1">
      <alignment horizontal="left" vertical="top" wrapText="1"/>
    </xf>
    <xf numFmtId="0" fontId="9" fillId="0" borderId="0" xfId="0" applyFont="1" applyBorder="1" applyAlignment="1" applyProtection="1">
      <alignment vertical="center" wrapText="1"/>
      <protection locked="0"/>
    </xf>
    <xf numFmtId="0" fontId="9" fillId="0" borderId="0" xfId="0" applyFont="1" applyBorder="1" applyAlignment="1" applyProtection="1">
      <alignment vertical="center"/>
      <protection locked="0"/>
    </xf>
    <xf numFmtId="0" fontId="15" fillId="0" borderId="0" xfId="0" applyFont="1" applyBorder="1" applyAlignment="1" applyProtection="1">
      <alignment horizontal="right" vertical="center"/>
      <protection locked="0"/>
    </xf>
    <xf numFmtId="0" fontId="9" fillId="0" borderId="0" xfId="0" applyFont="1" applyAlignment="1" applyProtection="1">
      <alignment vertical="center"/>
      <protection locked="0"/>
    </xf>
    <xf numFmtId="0" fontId="9" fillId="0" borderId="0" xfId="0" applyFont="1" applyBorder="1" applyAlignment="1" applyProtection="1">
      <alignment horizontal="right" vertical="center"/>
      <protection locked="0"/>
    </xf>
    <xf numFmtId="0" fontId="13" fillId="0" borderId="0" xfId="0" applyFont="1" applyBorder="1" applyAlignment="1" applyProtection="1">
      <alignment vertical="center"/>
      <protection locked="0"/>
    </xf>
    <xf numFmtId="0" fontId="20" fillId="0" borderId="0" xfId="0" applyFont="1" applyAlignment="1">
      <alignment vertical="center"/>
    </xf>
    <xf numFmtId="8" fontId="8" fillId="0" borderId="1" xfId="0" applyNumberFormat="1" applyFont="1" applyBorder="1" applyAlignment="1" applyProtection="1">
      <alignment horizontal="right" vertical="center" wrapText="1"/>
    </xf>
    <xf numFmtId="0" fontId="21" fillId="0" borderId="0" xfId="0" applyFont="1" applyAlignment="1">
      <alignment vertical="center"/>
    </xf>
    <xf numFmtId="0" fontId="21" fillId="0" borderId="0" xfId="0" applyFont="1" applyAlignment="1">
      <alignment vertical="center" wrapText="1"/>
    </xf>
    <xf numFmtId="0" fontId="7" fillId="0" borderId="0" xfId="0" applyFont="1" applyAlignment="1">
      <alignment vertical="center" wrapText="1"/>
    </xf>
    <xf numFmtId="0" fontId="8" fillId="0" borderId="1" xfId="0" applyFont="1" applyBorder="1" applyAlignment="1" applyProtection="1">
      <alignment horizontal="right" vertical="center" wrapText="1"/>
    </xf>
    <xf numFmtId="0" fontId="20" fillId="0" borderId="0" xfId="0" applyFont="1" applyAlignment="1">
      <alignment horizontal="right" vertical="center"/>
    </xf>
    <xf numFmtId="0" fontId="6" fillId="0" borderId="0" xfId="0" applyFont="1" applyAlignment="1">
      <alignment horizontal="right" vertical="center"/>
    </xf>
    <xf numFmtId="8" fontId="8" fillId="0" borderId="1" xfId="0" applyNumberFormat="1" applyFont="1" applyBorder="1" applyAlignment="1" applyProtection="1">
      <alignment vertical="center" wrapText="1"/>
    </xf>
    <xf numFmtId="164" fontId="8" fillId="0" borderId="1" xfId="1" applyNumberFormat="1" applyFont="1" applyBorder="1" applyAlignment="1" applyProtection="1">
      <alignment horizontal="center" vertical="center" wrapText="1"/>
    </xf>
    <xf numFmtId="0" fontId="9" fillId="0" borderId="0" xfId="3" applyFont="1" applyAlignment="1">
      <alignment horizontal="right"/>
    </xf>
    <xf numFmtId="0" fontId="16" fillId="0" borderId="0" xfId="3" applyFont="1" applyFill="1" applyAlignment="1">
      <alignment horizontal="left"/>
    </xf>
    <xf numFmtId="0" fontId="9" fillId="0" borderId="0" xfId="3" applyFont="1" applyFill="1" applyBorder="1"/>
    <xf numFmtId="0" fontId="8" fillId="0" borderId="0" xfId="3" applyFont="1" applyFill="1"/>
    <xf numFmtId="0" fontId="8" fillId="0" borderId="0" xfId="3" applyFont="1" applyFill="1" applyBorder="1"/>
    <xf numFmtId="0" fontId="16" fillId="0" borderId="0" xfId="3" applyFont="1" applyFill="1" applyBorder="1" applyAlignment="1">
      <alignment horizontal="left"/>
    </xf>
    <xf numFmtId="0" fontId="9" fillId="0" borderId="0" xfId="3" applyFont="1" applyFill="1" applyBorder="1" applyAlignment="1">
      <alignment horizontal="center"/>
    </xf>
    <xf numFmtId="0" fontId="25" fillId="0" borderId="0" xfId="3" applyFont="1" applyFill="1"/>
    <xf numFmtId="0" fontId="23" fillId="0" borderId="0" xfId="3" applyFont="1" applyFill="1" applyBorder="1" applyAlignment="1">
      <alignment horizontal="center"/>
    </xf>
    <xf numFmtId="0" fontId="9" fillId="0" borderId="6" xfId="3" applyFont="1" applyFill="1" applyBorder="1" applyProtection="1">
      <protection locked="0"/>
    </xf>
    <xf numFmtId="0" fontId="9" fillId="0" borderId="0" xfId="3" applyFont="1" applyFill="1"/>
    <xf numFmtId="0" fontId="9" fillId="0" borderId="0" xfId="3" applyFont="1" applyFill="1" applyBorder="1" applyProtection="1">
      <protection locked="0"/>
    </xf>
    <xf numFmtId="0" fontId="9" fillId="0" borderId="0" xfId="3" applyFont="1" applyFill="1" applyProtection="1">
      <protection locked="0"/>
    </xf>
    <xf numFmtId="0" fontId="8" fillId="0" borderId="7" xfId="0" applyFont="1" applyFill="1" applyBorder="1" applyAlignment="1" applyProtection="1">
      <alignment horizontal="right" wrapText="1"/>
      <protection locked="0"/>
    </xf>
    <xf numFmtId="44" fontId="8" fillId="3" borderId="1" xfId="0" applyNumberFormat="1" applyFont="1" applyFill="1" applyBorder="1" applyAlignment="1" applyProtection="1">
      <alignment horizontal="left" wrapText="1"/>
    </xf>
    <xf numFmtId="0" fontId="8" fillId="0" borderId="7" xfId="0" applyFont="1" applyFill="1" applyBorder="1" applyAlignment="1" applyProtection="1">
      <alignment horizontal="right" vertical="center" wrapText="1"/>
      <protection locked="0"/>
    </xf>
    <xf numFmtId="44" fontId="8" fillId="3" borderId="1" xfId="0" applyNumberFormat="1" applyFont="1" applyFill="1" applyBorder="1" applyAlignment="1" applyProtection="1">
      <alignment horizontal="left" vertical="center" wrapText="1"/>
    </xf>
    <xf numFmtId="0" fontId="27" fillId="4" borderId="4" xfId="3" applyFont="1" applyFill="1" applyBorder="1" applyAlignment="1"/>
    <xf numFmtId="0" fontId="13" fillId="0" borderId="0" xfId="3" applyFont="1" applyBorder="1" applyAlignment="1">
      <alignment horizontal="right" vertical="center"/>
    </xf>
    <xf numFmtId="0" fontId="9" fillId="0" borderId="0" xfId="3" applyFont="1" applyAlignment="1">
      <alignment vertical="center"/>
    </xf>
    <xf numFmtId="0" fontId="11" fillId="0" borderId="0" xfId="3" applyFont="1" applyBorder="1" applyAlignment="1">
      <alignment vertical="top"/>
    </xf>
    <xf numFmtId="0" fontId="12" fillId="0" borderId="0" xfId="3" applyFont="1" applyBorder="1" applyAlignment="1">
      <alignment vertical="top"/>
    </xf>
    <xf numFmtId="0" fontId="11" fillId="0" borderId="0" xfId="3" applyFont="1" applyBorder="1" applyAlignment="1"/>
    <xf numFmtId="0" fontId="8" fillId="0" borderId="0" xfId="3" applyFont="1" applyAlignment="1">
      <alignment horizontal="center" wrapText="1"/>
    </xf>
    <xf numFmtId="165" fontId="8" fillId="0" borderId="1" xfId="1" applyNumberFormat="1" applyFont="1" applyBorder="1" applyAlignment="1" applyProtection="1">
      <alignment horizontal="left" wrapText="1"/>
    </xf>
    <xf numFmtId="0" fontId="8" fillId="0" borderId="8" xfId="3" applyFont="1" applyBorder="1" applyAlignment="1" applyProtection="1">
      <alignment horizontal="center" wrapText="1"/>
    </xf>
    <xf numFmtId="6" fontId="8" fillId="0" borderId="7" xfId="3" applyNumberFormat="1" applyFont="1" applyBorder="1" applyAlignment="1">
      <alignment horizontal="center" vertical="center" wrapText="1"/>
    </xf>
    <xf numFmtId="0" fontId="8" fillId="0" borderId="7" xfId="3" applyFont="1" applyBorder="1" applyAlignment="1">
      <alignment horizontal="center" vertical="center" wrapText="1"/>
    </xf>
    <xf numFmtId="0" fontId="8" fillId="0" borderId="0" xfId="3" applyFont="1" applyAlignment="1">
      <alignment horizontal="center" vertical="center" wrapText="1"/>
    </xf>
    <xf numFmtId="0" fontId="8" fillId="0" borderId="1" xfId="3" applyFont="1" applyBorder="1" applyAlignment="1">
      <alignment horizontal="center" vertical="center" wrapText="1"/>
    </xf>
    <xf numFmtId="0" fontId="8" fillId="0" borderId="0" xfId="3" applyFont="1" applyBorder="1" applyAlignment="1">
      <alignment horizontal="left" vertical="center"/>
    </xf>
    <xf numFmtId="0" fontId="8" fillId="0" borderId="0" xfId="3" applyFont="1" applyBorder="1" applyAlignment="1">
      <alignment vertical="center"/>
    </xf>
    <xf numFmtId="0" fontId="8" fillId="0" borderId="0" xfId="3" applyFont="1" applyAlignment="1">
      <alignment vertical="center"/>
    </xf>
    <xf numFmtId="0" fontId="8" fillId="0" borderId="0" xfId="3" applyFont="1" applyAlignment="1"/>
    <xf numFmtId="6" fontId="8" fillId="0" borderId="7" xfId="3" applyNumberFormat="1" applyFont="1" applyBorder="1" applyAlignment="1">
      <alignment horizontal="right" vertical="center" wrapText="1"/>
    </xf>
    <xf numFmtId="0" fontId="15" fillId="0" borderId="0" xfId="0" applyFont="1" applyAlignment="1" applyProtection="1">
      <alignment vertical="top"/>
      <protection locked="0"/>
    </xf>
    <xf numFmtId="0" fontId="29" fillId="4" borderId="0" xfId="3" applyFont="1" applyFill="1" applyAlignment="1">
      <alignment horizontal="left" vertical="top"/>
    </xf>
    <xf numFmtId="0" fontId="8" fillId="0" borderId="9" xfId="3" applyFont="1" applyBorder="1" applyAlignment="1">
      <alignment horizontal="center" vertical="center" wrapText="1"/>
    </xf>
    <xf numFmtId="0" fontId="8" fillId="0" borderId="8" xfId="3" applyFont="1" applyBorder="1" applyAlignment="1">
      <alignment horizontal="center" vertical="center" wrapText="1"/>
    </xf>
    <xf numFmtId="8" fontId="8" fillId="0" borderId="10" xfId="3" applyNumberFormat="1" applyFont="1" applyBorder="1" applyAlignment="1">
      <alignment horizontal="center" vertical="center" wrapText="1"/>
    </xf>
    <xf numFmtId="0" fontId="29" fillId="4" borderId="0" xfId="3" applyFont="1" applyFill="1" applyAlignment="1">
      <alignment vertical="top"/>
    </xf>
    <xf numFmtId="8" fontId="8" fillId="0" borderId="7" xfId="3" applyNumberFormat="1" applyFont="1" applyBorder="1" applyAlignment="1">
      <alignment horizontal="center" vertical="center" wrapText="1"/>
    </xf>
    <xf numFmtId="0" fontId="8" fillId="0" borderId="1" xfId="3" applyFont="1" applyBorder="1" applyAlignment="1" applyProtection="1">
      <alignment horizontal="center" wrapText="1"/>
    </xf>
    <xf numFmtId="0" fontId="16" fillId="0" borderId="0" xfId="3" applyFont="1" applyAlignment="1">
      <alignment vertical="top"/>
    </xf>
    <xf numFmtId="0" fontId="17" fillId="0" borderId="0" xfId="0" applyFont="1" applyAlignment="1">
      <alignment vertical="top" wrapText="1"/>
    </xf>
    <xf numFmtId="0" fontId="26" fillId="0" borderId="0" xfId="0" applyFont="1" applyAlignment="1">
      <alignment vertical="top" wrapText="1"/>
    </xf>
    <xf numFmtId="0" fontId="19" fillId="2" borderId="1" xfId="0" applyFont="1" applyFill="1" applyBorder="1" applyAlignment="1" applyProtection="1">
      <alignment horizontal="center" vertical="center" wrapText="1"/>
    </xf>
    <xf numFmtId="167" fontId="14" fillId="2" borderId="1" xfId="0" applyNumberFormat="1" applyFont="1" applyFill="1" applyBorder="1" applyAlignment="1" applyProtection="1">
      <alignment horizontal="center" vertical="top" wrapText="1"/>
    </xf>
    <xf numFmtId="0" fontId="9" fillId="0" borderId="0" xfId="0" applyFont="1" applyAlignment="1">
      <alignment horizontal="right" vertical="top"/>
    </xf>
    <xf numFmtId="0" fontId="19" fillId="2" borderId="1" xfId="0" applyFont="1" applyFill="1" applyBorder="1" applyAlignment="1" applyProtection="1">
      <alignment horizontal="center" vertical="center"/>
    </xf>
    <xf numFmtId="0" fontId="14" fillId="2" borderId="1" xfId="0" applyFont="1" applyFill="1" applyBorder="1" applyAlignment="1" applyProtection="1">
      <alignment horizontal="center" vertical="center" wrapText="1"/>
    </xf>
    <xf numFmtId="0" fontId="8" fillId="0" borderId="0" xfId="3" applyFont="1" applyBorder="1" applyAlignment="1">
      <alignment horizontal="center" vertical="center" wrapText="1"/>
    </xf>
    <xf numFmtId="6" fontId="8" fillId="0" borderId="0" xfId="3" applyNumberFormat="1" applyFont="1" applyBorder="1" applyAlignment="1">
      <alignment horizontal="center" vertical="center" wrapText="1"/>
    </xf>
    <xf numFmtId="0" fontId="8" fillId="0" borderId="0" xfId="3" applyFont="1" applyBorder="1" applyAlignment="1" applyProtection="1">
      <alignment horizontal="center" wrapText="1"/>
    </xf>
    <xf numFmtId="165" fontId="8" fillId="0" borderId="0" xfId="1" applyNumberFormat="1" applyFont="1" applyBorder="1" applyAlignment="1" applyProtection="1">
      <alignment horizontal="left" wrapText="1"/>
    </xf>
    <xf numFmtId="165" fontId="8" fillId="0" borderId="8" xfId="1" applyNumberFormat="1" applyFont="1" applyBorder="1" applyAlignment="1" applyProtection="1">
      <alignment horizontal="left" wrapText="1"/>
    </xf>
    <xf numFmtId="3" fontId="8" fillId="0" borderId="11" xfId="0" applyNumberFormat="1" applyFont="1" applyFill="1" applyBorder="1" applyAlignment="1" applyProtection="1">
      <alignment horizontal="left" vertical="center"/>
      <protection locked="0"/>
    </xf>
    <xf numFmtId="3" fontId="8" fillId="0" borderId="8" xfId="0" applyNumberFormat="1" applyFont="1" applyFill="1" applyBorder="1" applyAlignment="1" applyProtection="1">
      <alignment horizontal="left" vertical="center"/>
      <protection locked="0"/>
    </xf>
    <xf numFmtId="0" fontId="9" fillId="0" borderId="0" xfId="3" applyFont="1" applyBorder="1" applyAlignment="1">
      <alignment vertical="top"/>
    </xf>
    <xf numFmtId="0" fontId="8" fillId="0" borderId="1" xfId="0" applyFont="1" applyBorder="1" applyAlignment="1" applyProtection="1">
      <alignment horizontal="left" vertical="center" wrapText="1"/>
    </xf>
    <xf numFmtId="0" fontId="8" fillId="0" borderId="8" xfId="3" applyFont="1" applyBorder="1" applyAlignment="1" applyProtection="1">
      <alignment horizontal="center" wrapText="1"/>
      <protection locked="0"/>
    </xf>
    <xf numFmtId="0" fontId="8" fillId="0" borderId="9" xfId="3" applyFont="1" applyBorder="1" applyAlignment="1" applyProtection="1">
      <alignment horizontal="center" vertical="center" wrapText="1"/>
      <protection locked="0"/>
    </xf>
    <xf numFmtId="0" fontId="8" fillId="0" borderId="8" xfId="3" applyFont="1" applyBorder="1" applyAlignment="1" applyProtection="1">
      <alignment horizontal="center" vertical="center" wrapText="1"/>
      <protection locked="0"/>
    </xf>
    <xf numFmtId="0" fontId="8" fillId="0" borderId="1" xfId="3" applyFont="1" applyBorder="1" applyAlignment="1" applyProtection="1">
      <alignment horizontal="center" vertical="center" wrapText="1"/>
      <protection locked="0"/>
    </xf>
    <xf numFmtId="165" fontId="8" fillId="0" borderId="1" xfId="1" applyNumberFormat="1" applyFont="1" applyBorder="1" applyAlignment="1" applyProtection="1">
      <alignment horizontal="center" vertical="center" wrapText="1"/>
      <protection locked="0"/>
    </xf>
    <xf numFmtId="165" fontId="8" fillId="0" borderId="1" xfId="1" applyNumberFormat="1" applyFont="1" applyBorder="1" applyAlignment="1" applyProtection="1">
      <alignment horizontal="left" wrapText="1"/>
      <protection locked="0"/>
    </xf>
    <xf numFmtId="0" fontId="8" fillId="0" borderId="1" xfId="3" applyFont="1" applyBorder="1" applyAlignment="1" applyProtection="1">
      <alignment horizontal="center" wrapText="1"/>
      <protection locked="0"/>
    </xf>
    <xf numFmtId="0" fontId="8" fillId="0" borderId="10" xfId="3" applyFont="1" applyBorder="1" applyAlignment="1">
      <alignment horizontal="center" vertical="center" wrapText="1"/>
    </xf>
    <xf numFmtId="0" fontId="32" fillId="5" borderId="0" xfId="0" applyFont="1" applyFill="1" applyAlignment="1" applyProtection="1">
      <alignment vertical="top"/>
    </xf>
    <xf numFmtId="168" fontId="8" fillId="0" borderId="1" xfId="0" applyNumberFormat="1" applyFont="1" applyFill="1" applyBorder="1" applyAlignment="1" applyProtection="1">
      <alignment horizontal="center" wrapText="1"/>
      <protection locked="0"/>
    </xf>
    <xf numFmtId="168" fontId="8" fillId="0" borderId="1" xfId="0" applyNumberFormat="1" applyFont="1" applyFill="1" applyBorder="1" applyAlignment="1" applyProtection="1">
      <alignment horizontal="center" vertical="center" wrapText="1"/>
      <protection locked="0"/>
    </xf>
    <xf numFmtId="168" fontId="8" fillId="0" borderId="1" xfId="0" applyNumberFormat="1" applyFont="1" applyFill="1" applyBorder="1" applyAlignment="1" applyProtection="1">
      <alignment horizontal="right" vertical="center" wrapText="1"/>
      <protection locked="0"/>
    </xf>
    <xf numFmtId="0" fontId="8" fillId="4" borderId="7" xfId="0" applyFont="1" applyFill="1" applyBorder="1" applyAlignment="1" applyProtection="1">
      <alignment horizontal="right" vertical="center" wrapText="1"/>
      <protection locked="0"/>
    </xf>
    <xf numFmtId="168" fontId="8" fillId="0" borderId="8" xfId="3" applyNumberFormat="1" applyFont="1" applyBorder="1" applyAlignment="1" applyProtection="1">
      <alignment horizontal="center" wrapText="1"/>
      <protection locked="0"/>
    </xf>
    <xf numFmtId="0" fontId="23" fillId="0" borderId="0" xfId="0" applyFont="1"/>
    <xf numFmtId="0" fontId="23" fillId="0" borderId="0" xfId="0" applyFont="1" applyAlignment="1">
      <alignment vertical="top"/>
    </xf>
    <xf numFmtId="0" fontId="9" fillId="2" borderId="0" xfId="3" applyFont="1" applyFill="1" applyAlignment="1">
      <alignment vertical="top"/>
    </xf>
    <xf numFmtId="165" fontId="9" fillId="2" borderId="0" xfId="1" applyNumberFormat="1" applyFont="1" applyFill="1" applyAlignment="1">
      <alignment vertical="top"/>
    </xf>
    <xf numFmtId="0" fontId="8" fillId="0" borderId="10" xfId="3" applyFont="1" applyBorder="1" applyAlignment="1" applyProtection="1">
      <alignment horizontal="center" vertical="center" wrapText="1"/>
      <protection locked="0"/>
    </xf>
    <xf numFmtId="165" fontId="8" fillId="0" borderId="12" xfId="3" applyNumberFormat="1" applyFont="1" applyBorder="1" applyAlignment="1">
      <alignment horizontal="center" wrapText="1"/>
    </xf>
    <xf numFmtId="165" fontId="9" fillId="0" borderId="1" xfId="3" applyNumberFormat="1" applyFont="1" applyBorder="1"/>
    <xf numFmtId="1" fontId="8" fillId="0" borderId="1" xfId="3" applyNumberFormat="1" applyFont="1" applyBorder="1" applyAlignment="1" applyProtection="1">
      <alignment horizontal="center" vertical="center" wrapText="1"/>
      <protection locked="0"/>
    </xf>
    <xf numFmtId="1" fontId="8" fillId="0" borderId="8" xfId="3" applyNumberFormat="1" applyFont="1" applyBorder="1" applyAlignment="1" applyProtection="1">
      <alignment horizontal="center" vertical="center" wrapText="1"/>
      <protection locked="0"/>
    </xf>
    <xf numFmtId="1" fontId="8" fillId="0" borderId="8" xfId="3" applyNumberFormat="1" applyFont="1" applyBorder="1" applyAlignment="1" applyProtection="1">
      <alignment horizontal="center" wrapText="1"/>
      <protection locked="0"/>
    </xf>
    <xf numFmtId="168" fontId="8" fillId="0" borderId="1" xfId="1" applyNumberFormat="1" applyFont="1" applyBorder="1" applyAlignment="1" applyProtection="1">
      <alignment horizontal="center" vertical="center" wrapText="1"/>
      <protection locked="0"/>
    </xf>
    <xf numFmtId="168" fontId="8" fillId="0" borderId="1" xfId="1" applyNumberFormat="1" applyFont="1" applyBorder="1" applyAlignment="1" applyProtection="1">
      <alignment horizontal="left" wrapText="1"/>
      <protection locked="0"/>
    </xf>
    <xf numFmtId="0" fontId="16" fillId="0" borderId="0" xfId="3" applyFont="1" applyBorder="1" applyAlignment="1">
      <alignment horizontal="center" wrapText="1"/>
    </xf>
    <xf numFmtId="0" fontId="13" fillId="0" borderId="0" xfId="0" applyFont="1" applyBorder="1" applyAlignment="1" applyProtection="1">
      <alignment horizontal="right" vertical="center"/>
      <protection locked="0"/>
    </xf>
    <xf numFmtId="0" fontId="8" fillId="0" borderId="11" xfId="0" applyFont="1" applyFill="1" applyBorder="1" applyAlignment="1" applyProtection="1">
      <alignment horizontal="right" wrapText="1"/>
    </xf>
    <xf numFmtId="0" fontId="8" fillId="0" borderId="8" xfId="0" applyFont="1" applyFill="1" applyBorder="1" applyAlignment="1" applyProtection="1">
      <alignment horizontal="right" wrapText="1"/>
    </xf>
    <xf numFmtId="0" fontId="8" fillId="0" borderId="11" xfId="0" applyFont="1" applyFill="1" applyBorder="1" applyAlignment="1" applyProtection="1">
      <alignment horizontal="right" vertical="center" wrapText="1"/>
    </xf>
    <xf numFmtId="0" fontId="8" fillId="0" borderId="11" xfId="0" applyFont="1" applyFill="1" applyBorder="1" applyAlignment="1" applyProtection="1">
      <alignment horizontal="left" vertical="center" wrapText="1"/>
    </xf>
    <xf numFmtId="0" fontId="8" fillId="0" borderId="8" xfId="0" applyFont="1" applyFill="1" applyBorder="1" applyAlignment="1" applyProtection="1">
      <alignment horizontal="right" vertical="center" wrapText="1"/>
    </xf>
    <xf numFmtId="0" fontId="17" fillId="0" borderId="0" xfId="3" applyFont="1" applyBorder="1"/>
    <xf numFmtId="0" fontId="33" fillId="2" borderId="0" xfId="0" applyFont="1" applyFill="1" applyAlignment="1" applyProtection="1">
      <alignment horizontal="left" vertical="center" wrapText="1"/>
    </xf>
    <xf numFmtId="0" fontId="9" fillId="2" borderId="0" xfId="0" applyFont="1" applyFill="1" applyAlignment="1" applyProtection="1">
      <alignment horizontal="left" vertical="center"/>
    </xf>
    <xf numFmtId="0" fontId="8" fillId="0" borderId="7" xfId="3" applyFont="1" applyBorder="1" applyAlignment="1" applyProtection="1">
      <alignment horizontal="center" wrapText="1"/>
      <protection locked="0"/>
    </xf>
    <xf numFmtId="0" fontId="8" fillId="0" borderId="11" xfId="3" applyFont="1" applyBorder="1" applyAlignment="1" applyProtection="1">
      <alignment horizontal="center" wrapText="1"/>
      <protection locked="0"/>
    </xf>
    <xf numFmtId="0" fontId="8" fillId="0" borderId="7" xfId="3" applyFont="1" applyBorder="1" applyAlignment="1" applyProtection="1">
      <alignment horizontal="center" wrapText="1"/>
    </xf>
    <xf numFmtId="0" fontId="8" fillId="0" borderId="11" xfId="3" applyFont="1" applyBorder="1" applyAlignment="1" applyProtection="1">
      <alignment horizontal="center" wrapText="1"/>
    </xf>
    <xf numFmtId="0" fontId="8" fillId="0" borderId="11" xfId="3" applyFont="1" applyBorder="1" applyAlignment="1">
      <alignment horizontal="center" vertical="center" wrapText="1"/>
    </xf>
    <xf numFmtId="0" fontId="8" fillId="0" borderId="8" xfId="3" applyFont="1" applyBorder="1" applyAlignment="1" applyProtection="1">
      <alignment horizontal="center" wrapText="1"/>
    </xf>
    <xf numFmtId="0" fontId="8" fillId="0" borderId="11" xfId="3" applyFont="1" applyBorder="1" applyAlignment="1" applyProtection="1">
      <alignment horizontal="center" wrapText="1"/>
      <protection locked="0"/>
    </xf>
    <xf numFmtId="0" fontId="8" fillId="0" borderId="8" xfId="3" applyFont="1" applyBorder="1" applyAlignment="1" applyProtection="1">
      <alignment horizontal="center" wrapText="1"/>
      <protection locked="0"/>
    </xf>
    <xf numFmtId="0" fontId="8" fillId="0" borderId="7" xfId="3" applyFont="1" applyBorder="1" applyAlignment="1">
      <alignment horizontal="center" vertical="center" wrapText="1"/>
    </xf>
    <xf numFmtId="165" fontId="36" fillId="6" borderId="1" xfId="1" applyNumberFormat="1" applyFont="1" applyFill="1" applyBorder="1" applyAlignment="1">
      <alignment horizontal="center" vertical="center" wrapText="1"/>
    </xf>
    <xf numFmtId="165" fontId="36" fillId="6" borderId="1" xfId="1" applyNumberFormat="1" applyFont="1" applyFill="1" applyBorder="1" applyAlignment="1" applyProtection="1">
      <alignment horizontal="left" wrapText="1"/>
      <protection locked="0"/>
    </xf>
    <xf numFmtId="0" fontId="9" fillId="0" borderId="0" xfId="3" applyFont="1"/>
    <xf numFmtId="0" fontId="8" fillId="0" borderId="12" xfId="0" applyFont="1" applyBorder="1" applyAlignment="1" applyProtection="1">
      <alignment horizontal="center" vertical="center" wrapText="1"/>
    </xf>
    <xf numFmtId="0" fontId="8" fillId="0" borderId="17" xfId="0" applyFont="1" applyBorder="1" applyAlignment="1" applyProtection="1">
      <alignment vertical="top" wrapText="1"/>
    </xf>
    <xf numFmtId="0" fontId="9" fillId="0" borderId="18" xfId="0" applyFont="1" applyBorder="1" applyAlignment="1" applyProtection="1">
      <alignment vertical="center" wrapText="1"/>
      <protection locked="0"/>
    </xf>
    <xf numFmtId="0" fontId="22" fillId="0" borderId="0" xfId="3" applyFont="1" applyAlignment="1">
      <alignment horizontal="center" vertical="top" wrapText="1"/>
    </xf>
    <xf numFmtId="0" fontId="22" fillId="0" borderId="0" xfId="3" applyFont="1" applyAlignment="1">
      <alignment horizontal="center" vertical="top"/>
    </xf>
    <xf numFmtId="0" fontId="1" fillId="0" borderId="0" xfId="11"/>
    <xf numFmtId="0" fontId="1" fillId="0" borderId="0" xfId="11" applyAlignment="1">
      <alignment horizontal="center"/>
    </xf>
    <xf numFmtId="0" fontId="8" fillId="0" borderId="8" xfId="3" applyFont="1" applyBorder="1" applyAlignment="1" applyProtection="1">
      <alignment horizontal="center" wrapText="1"/>
      <protection locked="0"/>
    </xf>
    <xf numFmtId="169" fontId="8" fillId="0" borderId="1" xfId="1" applyNumberFormat="1" applyFont="1" applyBorder="1" applyAlignment="1" applyProtection="1">
      <alignment horizontal="left" wrapText="1"/>
      <protection locked="0"/>
    </xf>
    <xf numFmtId="4" fontId="8" fillId="0" borderId="1" xfId="1" applyNumberFormat="1" applyFont="1" applyBorder="1" applyAlignment="1" applyProtection="1">
      <alignment horizontal="left" wrapText="1"/>
      <protection locked="0"/>
    </xf>
    <xf numFmtId="0" fontId="8" fillId="0" borderId="7" xfId="3" applyFont="1" applyBorder="1" applyAlignment="1" applyProtection="1">
      <alignment horizontal="center" wrapText="1"/>
      <protection locked="0"/>
    </xf>
    <xf numFmtId="0" fontId="8" fillId="0" borderId="11" xfId="3" applyFont="1" applyBorder="1" applyAlignment="1" applyProtection="1">
      <alignment horizontal="center" wrapText="1"/>
      <protection locked="0"/>
    </xf>
    <xf numFmtId="0" fontId="8" fillId="0" borderId="8" xfId="3" applyFont="1" applyBorder="1" applyAlignment="1" applyProtection="1">
      <alignment horizontal="center" wrapText="1"/>
      <protection locked="0"/>
    </xf>
    <xf numFmtId="3" fontId="8" fillId="0" borderId="7" xfId="0" applyNumberFormat="1" applyFont="1" applyFill="1" applyBorder="1" applyAlignment="1" applyProtection="1">
      <alignment horizontal="left" vertical="center"/>
      <protection locked="0"/>
    </xf>
    <xf numFmtId="0" fontId="8" fillId="0" borderId="8" xfId="3" applyFont="1" applyBorder="1" applyAlignment="1" applyProtection="1">
      <alignment horizontal="center" wrapText="1"/>
      <protection locked="0"/>
    </xf>
    <xf numFmtId="0" fontId="9" fillId="0" borderId="0" xfId="3" applyFont="1"/>
    <xf numFmtId="4" fontId="8" fillId="0" borderId="1" xfId="0" applyNumberFormat="1" applyFont="1" applyFill="1" applyBorder="1" applyAlignment="1" applyProtection="1">
      <alignment horizontal="center" vertical="center" wrapText="1"/>
      <protection locked="0"/>
    </xf>
    <xf numFmtId="4" fontId="8" fillId="0" borderId="1" xfId="0" applyNumberFormat="1" applyFont="1" applyFill="1" applyBorder="1" applyAlignment="1" applyProtection="1">
      <alignment horizontal="right" vertical="center" wrapText="1"/>
      <protection locked="0"/>
    </xf>
    <xf numFmtId="4" fontId="8" fillId="0" borderId="8" xfId="3" applyNumberFormat="1" applyFont="1" applyBorder="1" applyAlignment="1" applyProtection="1">
      <alignment horizontal="center" wrapText="1"/>
      <protection locked="0"/>
    </xf>
    <xf numFmtId="39" fontId="8" fillId="0" borderId="1" xfId="1" applyNumberFormat="1" applyFont="1" applyBorder="1" applyAlignment="1" applyProtection="1">
      <alignment horizontal="center" vertical="center" wrapText="1"/>
      <protection locked="0"/>
    </xf>
    <xf numFmtId="0" fontId="17" fillId="2" borderId="0" xfId="3" applyFont="1" applyFill="1" applyAlignment="1">
      <alignment vertical="top"/>
    </xf>
    <xf numFmtId="0" fontId="17" fillId="2" borderId="0" xfId="0" applyFont="1" applyFill="1" applyAlignment="1" applyProtection="1">
      <alignment horizontal="left" vertical="center"/>
    </xf>
    <xf numFmtId="0" fontId="17" fillId="0" borderId="0" xfId="3" applyFont="1"/>
    <xf numFmtId="0" fontId="6" fillId="0" borderId="0" xfId="0" applyFont="1" applyAlignment="1" applyProtection="1">
      <alignment vertical="top" readingOrder="1"/>
    </xf>
    <xf numFmtId="0" fontId="39" fillId="0" borderId="0" xfId="11" applyFont="1" applyAlignment="1"/>
    <xf numFmtId="0" fontId="40" fillId="0" borderId="7" xfId="11" applyFont="1" applyBorder="1" applyAlignment="1">
      <alignment horizontal="center"/>
    </xf>
    <xf numFmtId="0" fontId="40" fillId="0" borderId="1" xfId="11" applyFont="1" applyBorder="1" applyAlignment="1">
      <alignment horizontal="center"/>
    </xf>
    <xf numFmtId="0" fontId="39" fillId="0" borderId="7" xfId="11" applyFont="1" applyBorder="1" applyProtection="1">
      <protection locked="0"/>
    </xf>
    <xf numFmtId="0" fontId="39" fillId="6" borderId="1" xfId="11" applyFont="1" applyFill="1" applyBorder="1"/>
    <xf numFmtId="0" fontId="39" fillId="0" borderId="1" xfId="11" applyFont="1" applyBorder="1" applyProtection="1">
      <protection locked="0"/>
    </xf>
    <xf numFmtId="44" fontId="9" fillId="0" borderId="7" xfId="12" applyFont="1" applyBorder="1" applyProtection="1"/>
    <xf numFmtId="44" fontId="9" fillId="0" borderId="1" xfId="12" applyFont="1" applyBorder="1" applyProtection="1"/>
    <xf numFmtId="2" fontId="39" fillId="0" borderId="7" xfId="11" applyNumberFormat="1" applyFont="1" applyBorder="1" applyProtection="1"/>
    <xf numFmtId="0" fontId="39" fillId="6" borderId="1" xfId="11" applyFont="1" applyFill="1" applyBorder="1" applyProtection="1">
      <protection locked="0"/>
    </xf>
    <xf numFmtId="0" fontId="39" fillId="6" borderId="0" xfId="11" applyFont="1" applyFill="1" applyBorder="1" applyProtection="1">
      <protection locked="0"/>
    </xf>
    <xf numFmtId="2" fontId="39" fillId="0" borderId="1" xfId="11" applyNumberFormat="1" applyFont="1" applyBorder="1" applyProtection="1"/>
    <xf numFmtId="0" fontId="39" fillId="0" borderId="0" xfId="11" applyFont="1" applyBorder="1" applyProtection="1">
      <protection locked="0"/>
    </xf>
    <xf numFmtId="9" fontId="39" fillId="0" borderId="1" xfId="11" applyNumberFormat="1" applyFont="1" applyBorder="1" applyProtection="1">
      <protection locked="0"/>
    </xf>
    <xf numFmtId="0" fontId="39" fillId="0" borderId="0" xfId="11" applyFont="1"/>
    <xf numFmtId="14" fontId="39" fillId="0" borderId="19" xfId="11" applyNumberFormat="1" applyFont="1" applyBorder="1" applyProtection="1">
      <protection locked="0"/>
    </xf>
    <xf numFmtId="0" fontId="39" fillId="0" borderId="0" xfId="11" applyFont="1" applyFill="1"/>
    <xf numFmtId="0" fontId="41" fillId="0" borderId="0" xfId="11" applyFont="1"/>
    <xf numFmtId="0" fontId="39" fillId="0" borderId="10" xfId="11" applyFont="1" applyBorder="1" applyProtection="1">
      <protection locked="0"/>
    </xf>
    <xf numFmtId="0" fontId="39" fillId="0" borderId="14" xfId="11" applyFont="1" applyBorder="1" applyProtection="1">
      <protection locked="0"/>
    </xf>
    <xf numFmtId="0" fontId="39" fillId="0" borderId="9" xfId="11" applyFont="1" applyBorder="1" applyProtection="1">
      <protection locked="0"/>
    </xf>
    <xf numFmtId="0" fontId="39" fillId="0" borderId="2" xfId="11" applyFont="1" applyBorder="1" applyProtection="1">
      <protection locked="0"/>
    </xf>
    <xf numFmtId="0" fontId="39" fillId="0" borderId="3" xfId="11" applyFont="1" applyBorder="1" applyProtection="1">
      <protection locked="0"/>
    </xf>
    <xf numFmtId="0" fontId="39" fillId="0" borderId="15" xfId="11" applyFont="1" applyBorder="1" applyProtection="1">
      <protection locked="0"/>
    </xf>
    <xf numFmtId="0" fontId="39" fillId="0" borderId="6" xfId="11" applyFont="1" applyBorder="1" applyProtection="1">
      <protection locked="0"/>
    </xf>
    <xf numFmtId="0" fontId="39" fillId="0" borderId="16" xfId="11" applyFont="1" applyBorder="1" applyProtection="1">
      <protection locked="0"/>
    </xf>
    <xf numFmtId="0" fontId="42" fillId="0" borderId="0" xfId="11" applyFont="1"/>
    <xf numFmtId="0" fontId="39" fillId="0" borderId="8" xfId="11" applyFont="1" applyBorder="1" applyProtection="1">
      <protection locked="0"/>
    </xf>
    <xf numFmtId="0" fontId="36" fillId="0" borderId="0" xfId="11" applyFont="1"/>
    <xf numFmtId="0" fontId="8" fillId="0" borderId="8" xfId="3" applyFont="1" applyBorder="1" applyAlignment="1" applyProtection="1">
      <alignment horizontal="center" wrapText="1"/>
      <protection locked="0"/>
    </xf>
    <xf numFmtId="0" fontId="43" fillId="0" borderId="0" xfId="11" applyFont="1"/>
    <xf numFmtId="1" fontId="9" fillId="0" borderId="6" xfId="3" applyNumberFormat="1" applyFont="1" applyFill="1" applyBorder="1" applyAlignment="1" applyProtection="1">
      <alignment horizontal="center"/>
      <protection locked="0"/>
    </xf>
    <xf numFmtId="0" fontId="0" fillId="0" borderId="6" xfId="0" applyBorder="1" applyAlignment="1">
      <alignment horizontal="center"/>
    </xf>
    <xf numFmtId="0" fontId="9" fillId="0" borderId="6" xfId="3" applyFont="1" applyFill="1" applyBorder="1" applyAlignment="1" applyProtection="1">
      <alignment horizontal="left"/>
      <protection locked="0"/>
    </xf>
    <xf numFmtId="0" fontId="9" fillId="0" borderId="6" xfId="3" applyFont="1" applyFill="1" applyBorder="1" applyAlignment="1" applyProtection="1">
      <alignment horizontal="center"/>
      <protection locked="0"/>
    </xf>
    <xf numFmtId="0" fontId="8" fillId="0" borderId="0" xfId="0" applyFont="1" applyBorder="1" applyAlignment="1">
      <alignment horizontal="left" vertical="top" wrapText="1"/>
    </xf>
    <xf numFmtId="0" fontId="31" fillId="4" borderId="4" xfId="3" applyFont="1" applyFill="1" applyBorder="1" applyAlignment="1">
      <alignment horizontal="center"/>
    </xf>
    <xf numFmtId="0" fontId="27" fillId="4" borderId="4" xfId="3" applyFont="1" applyFill="1" applyBorder="1" applyAlignment="1">
      <alignment horizontal="center"/>
    </xf>
    <xf numFmtId="0" fontId="22" fillId="0" borderId="0" xfId="3" applyFont="1" applyAlignment="1">
      <alignment horizontal="center" vertical="top" wrapText="1"/>
    </xf>
    <xf numFmtId="0" fontId="22" fillId="0" borderId="0" xfId="3" applyFont="1" applyAlignment="1">
      <alignment horizontal="center" vertical="top"/>
    </xf>
    <xf numFmtId="0" fontId="26" fillId="0" borderId="0" xfId="3" applyFont="1" applyAlignment="1">
      <alignment horizontal="left" wrapText="1"/>
    </xf>
    <xf numFmtId="0" fontId="19" fillId="0" borderId="7" xfId="3" applyFont="1" applyFill="1" applyBorder="1" applyAlignment="1">
      <alignment horizontal="center"/>
    </xf>
    <xf numFmtId="0" fontId="19" fillId="0" borderId="11" xfId="3" applyFont="1" applyFill="1" applyBorder="1" applyAlignment="1">
      <alignment horizontal="center"/>
    </xf>
    <xf numFmtId="0" fontId="19" fillId="0" borderId="8" xfId="3" applyFont="1" applyFill="1" applyBorder="1" applyAlignment="1">
      <alignment horizontal="center"/>
    </xf>
    <xf numFmtId="0" fontId="23" fillId="0" borderId="0" xfId="3" applyFont="1" applyFill="1" applyBorder="1" applyAlignment="1" applyProtection="1">
      <alignment horizontal="left"/>
      <protection locked="0"/>
    </xf>
    <xf numFmtId="14" fontId="9" fillId="0" borderId="6" xfId="3" applyNumberFormat="1" applyFont="1" applyFill="1" applyBorder="1" applyAlignment="1" applyProtection="1">
      <alignment horizontal="center"/>
      <protection locked="0"/>
    </xf>
    <xf numFmtId="0" fontId="26" fillId="2" borderId="0" xfId="0" applyFont="1" applyFill="1" applyAlignment="1" applyProtection="1">
      <alignment wrapText="1" readingOrder="1"/>
    </xf>
    <xf numFmtId="0" fontId="17" fillId="2" borderId="0" xfId="0" applyFont="1" applyFill="1" applyAlignment="1" applyProtection="1">
      <alignment wrapText="1" readingOrder="1"/>
    </xf>
    <xf numFmtId="0" fontId="28" fillId="4" borderId="7" xfId="0" applyFont="1" applyFill="1" applyBorder="1" applyAlignment="1" applyProtection="1">
      <alignment horizontal="left" vertical="center" wrapText="1"/>
    </xf>
    <xf numFmtId="0" fontId="28" fillId="4" borderId="11" xfId="0" applyFont="1" applyFill="1" applyBorder="1" applyAlignment="1" applyProtection="1">
      <alignment horizontal="left" vertical="center" wrapText="1"/>
    </xf>
    <xf numFmtId="0" fontId="28" fillId="4" borderId="8" xfId="0" applyFont="1" applyFill="1" applyBorder="1" applyAlignment="1" applyProtection="1">
      <alignment horizontal="left" vertical="center" wrapText="1"/>
    </xf>
    <xf numFmtId="0" fontId="8" fillId="0" borderId="7" xfId="0" applyFont="1" applyBorder="1" applyAlignment="1" applyProtection="1">
      <alignment horizontal="center" vertical="center" wrapText="1"/>
    </xf>
    <xf numFmtId="0" fontId="8" fillId="0" borderId="8" xfId="0" applyFont="1" applyBorder="1" applyAlignment="1" applyProtection="1">
      <alignment horizontal="center" vertical="center" wrapText="1"/>
    </xf>
    <xf numFmtId="0" fontId="28" fillId="4" borderId="1" xfId="0" applyFont="1" applyFill="1" applyBorder="1" applyAlignment="1" applyProtection="1">
      <alignment horizontal="left" vertical="center" wrapText="1"/>
    </xf>
    <xf numFmtId="0" fontId="28" fillId="4" borderId="1" xfId="0" applyFont="1" applyFill="1" applyBorder="1" applyAlignment="1" applyProtection="1">
      <alignment horizontal="left" vertical="top" wrapText="1"/>
    </xf>
    <xf numFmtId="0" fontId="8" fillId="2" borderId="7" xfId="0" applyFont="1" applyFill="1" applyBorder="1" applyAlignment="1" applyProtection="1">
      <alignment horizontal="left" vertical="center" wrapText="1"/>
    </xf>
    <xf numFmtId="0" fontId="8" fillId="2" borderId="11" xfId="0" applyFont="1" applyFill="1" applyBorder="1" applyAlignment="1" applyProtection="1">
      <alignment horizontal="left" vertical="center" wrapText="1"/>
    </xf>
    <xf numFmtId="0" fontId="8" fillId="2" borderId="8" xfId="0" applyFont="1" applyFill="1" applyBorder="1" applyAlignment="1" applyProtection="1">
      <alignment horizontal="left" vertical="center" wrapText="1"/>
    </xf>
    <xf numFmtId="0" fontId="8" fillId="2" borderId="1" xfId="0" applyFont="1" applyFill="1" applyBorder="1" applyAlignment="1" applyProtection="1">
      <alignment horizontal="left" vertical="center" wrapText="1"/>
    </xf>
    <xf numFmtId="0" fontId="8" fillId="2" borderId="12" xfId="0" applyFont="1" applyFill="1" applyBorder="1" applyAlignment="1" applyProtection="1">
      <alignment horizontal="left" vertical="center" wrapText="1"/>
    </xf>
    <xf numFmtId="0" fontId="28" fillId="4" borderId="13" xfId="0" applyFont="1" applyFill="1" applyBorder="1" applyAlignment="1" applyProtection="1">
      <alignment horizontal="left" vertical="top" wrapText="1"/>
    </xf>
    <xf numFmtId="0" fontId="22" fillId="0" borderId="0" xfId="0" applyFont="1" applyAlignment="1" applyProtection="1">
      <alignment horizontal="center" vertical="top" wrapText="1"/>
      <protection locked="0"/>
    </xf>
    <xf numFmtId="0" fontId="22" fillId="0" borderId="0" xfId="0" applyFont="1" applyAlignment="1" applyProtection="1">
      <alignment horizontal="center" vertical="top"/>
      <protection locked="0"/>
    </xf>
    <xf numFmtId="0" fontId="28" fillId="4" borderId="7" xfId="0" applyFont="1" applyFill="1" applyBorder="1" applyAlignment="1" applyProtection="1">
      <alignment horizontal="left" vertical="top" wrapText="1"/>
    </xf>
    <xf numFmtId="0" fontId="28" fillId="4" borderId="11" xfId="0" applyFont="1" applyFill="1" applyBorder="1" applyAlignment="1" applyProtection="1">
      <alignment horizontal="left" vertical="top" wrapText="1"/>
    </xf>
    <xf numFmtId="0" fontId="28" fillId="4" borderId="8" xfId="0" applyFont="1" applyFill="1" applyBorder="1" applyAlignment="1" applyProtection="1">
      <alignment horizontal="left" vertical="top" wrapText="1"/>
    </xf>
    <xf numFmtId="0" fontId="9" fillId="5" borderId="6" xfId="0" applyFont="1" applyFill="1" applyBorder="1" applyAlignment="1" applyProtection="1">
      <alignment horizontal="left" vertical="top"/>
      <protection locked="0"/>
    </xf>
    <xf numFmtId="0" fontId="32" fillId="5" borderId="6" xfId="0" applyFont="1" applyFill="1" applyBorder="1" applyAlignment="1" applyProtection="1">
      <alignment horizontal="left" vertical="top"/>
    </xf>
    <xf numFmtId="0" fontId="8" fillId="2" borderId="1" xfId="0" applyFont="1" applyFill="1" applyBorder="1" applyAlignment="1" applyProtection="1">
      <alignment horizontal="left" vertical="top" wrapText="1"/>
    </xf>
    <xf numFmtId="0" fontId="15" fillId="2" borderId="0" xfId="0" applyFont="1" applyFill="1" applyAlignment="1" applyProtection="1">
      <alignment vertical="top" wrapText="1"/>
    </xf>
    <xf numFmtId="44" fontId="15" fillId="0" borderId="7" xfId="0" applyNumberFormat="1" applyFont="1" applyBorder="1" applyAlignment="1" applyProtection="1">
      <alignment horizontal="right" vertical="top" wrapText="1"/>
    </xf>
    <xf numFmtId="44" fontId="15" fillId="0" borderId="8" xfId="0" applyNumberFormat="1" applyFont="1" applyBorder="1" applyAlignment="1" applyProtection="1">
      <alignment horizontal="right" vertical="top" wrapText="1"/>
    </xf>
    <xf numFmtId="0" fontId="28" fillId="4" borderId="1" xfId="0" applyFont="1" applyFill="1" applyBorder="1" applyAlignment="1" applyProtection="1">
      <alignment horizontal="left" vertical="center"/>
    </xf>
    <xf numFmtId="0" fontId="17" fillId="2" borderId="0" xfId="3" applyFont="1" applyFill="1" applyAlignment="1">
      <alignment vertical="top" wrapText="1"/>
    </xf>
    <xf numFmtId="0" fontId="0" fillId="0" borderId="0" xfId="0" applyAlignment="1">
      <alignment vertical="top" wrapText="1"/>
    </xf>
    <xf numFmtId="0" fontId="8" fillId="0" borderId="10" xfId="3" applyFont="1" applyBorder="1" applyAlignment="1">
      <alignment horizontal="center" vertical="center" wrapText="1"/>
    </xf>
    <xf numFmtId="0" fontId="8" fillId="0" borderId="9" xfId="3" applyFont="1" applyBorder="1" applyAlignment="1">
      <alignment horizontal="center" vertical="center" wrapText="1"/>
    </xf>
    <xf numFmtId="0" fontId="29" fillId="4" borderId="0" xfId="3" applyFont="1" applyFill="1" applyAlignment="1">
      <alignment horizontal="left" vertical="top"/>
    </xf>
    <xf numFmtId="166" fontId="13" fillId="0" borderId="7" xfId="3" applyNumberFormat="1" applyFont="1" applyBorder="1" applyAlignment="1" applyProtection="1">
      <alignment horizontal="right" wrapText="1"/>
    </xf>
    <xf numFmtId="166" fontId="13" fillId="0" borderId="8" xfId="3" applyNumberFormat="1" applyFont="1" applyBorder="1" applyAlignment="1" applyProtection="1">
      <alignment horizontal="right" wrapText="1"/>
    </xf>
    <xf numFmtId="0" fontId="32" fillId="5" borderId="0" xfId="0" applyFont="1" applyFill="1" applyAlignment="1" applyProtection="1">
      <alignment horizontal="left" vertical="top"/>
      <protection locked="0"/>
    </xf>
    <xf numFmtId="0" fontId="14" fillId="2" borderId="1" xfId="0" applyFont="1" applyFill="1" applyBorder="1" applyAlignment="1" applyProtection="1">
      <alignment horizontal="center" vertical="top" wrapText="1"/>
    </xf>
    <xf numFmtId="167" fontId="14" fillId="2" borderId="7" xfId="0" applyNumberFormat="1" applyFont="1" applyFill="1" applyBorder="1" applyAlignment="1" applyProtection="1">
      <alignment horizontal="center" vertical="center" wrapText="1"/>
    </xf>
    <xf numFmtId="167" fontId="14" fillId="2" borderId="8" xfId="0" applyNumberFormat="1" applyFont="1" applyFill="1" applyBorder="1" applyAlignment="1" applyProtection="1">
      <alignment horizontal="center" vertical="center" wrapText="1"/>
    </xf>
    <xf numFmtId="0" fontId="14" fillId="2" borderId="7" xfId="0" applyFont="1" applyFill="1" applyBorder="1" applyAlignment="1" applyProtection="1">
      <alignment horizontal="center" vertical="center"/>
    </xf>
    <xf numFmtId="0" fontId="14" fillId="2" borderId="11" xfId="0" applyFont="1" applyFill="1" applyBorder="1" applyAlignment="1" applyProtection="1">
      <alignment horizontal="center" vertical="center"/>
    </xf>
    <xf numFmtId="0" fontId="14" fillId="2" borderId="8" xfId="0" applyFont="1" applyFill="1" applyBorder="1" applyAlignment="1" applyProtection="1">
      <alignment horizontal="center" vertical="center"/>
    </xf>
    <xf numFmtId="0" fontId="15" fillId="2" borderId="0" xfId="0" applyFont="1" applyFill="1" applyBorder="1" applyAlignment="1" applyProtection="1">
      <alignment horizontal="center" vertical="center"/>
    </xf>
    <xf numFmtId="0" fontId="19" fillId="2" borderId="7" xfId="0" applyFont="1" applyFill="1" applyBorder="1" applyAlignment="1" applyProtection="1">
      <alignment horizontal="center" vertical="center"/>
    </xf>
    <xf numFmtId="0" fontId="19" fillId="2" borderId="11" xfId="0" applyFont="1" applyFill="1" applyBorder="1" applyAlignment="1" applyProtection="1">
      <alignment horizontal="center" vertical="center"/>
    </xf>
    <xf numFmtId="0" fontId="19" fillId="2" borderId="8" xfId="0" applyFont="1" applyFill="1" applyBorder="1" applyAlignment="1" applyProtection="1">
      <alignment horizontal="center" vertical="center"/>
    </xf>
    <xf numFmtId="0" fontId="17" fillId="2" borderId="0" xfId="0" applyFont="1" applyFill="1" applyAlignment="1" applyProtection="1">
      <alignment horizontal="left" vertical="center"/>
    </xf>
    <xf numFmtId="0" fontId="13" fillId="0" borderId="14" xfId="3" applyFont="1" applyBorder="1" applyAlignment="1">
      <alignment horizontal="left" vertical="top"/>
    </xf>
    <xf numFmtId="0" fontId="13" fillId="0" borderId="9" xfId="3" applyFont="1" applyBorder="1" applyAlignment="1">
      <alignment horizontal="left" vertical="top"/>
    </xf>
    <xf numFmtId="0" fontId="19" fillId="2" borderId="1" xfId="0" applyFont="1" applyFill="1" applyBorder="1" applyAlignment="1" applyProtection="1">
      <alignment horizontal="center" vertical="center" wrapText="1"/>
    </xf>
    <xf numFmtId="0" fontId="19" fillId="2" borderId="7" xfId="0" applyFont="1" applyFill="1" applyBorder="1" applyAlignment="1" applyProtection="1">
      <alignment horizontal="center" vertical="center" wrapText="1"/>
    </xf>
    <xf numFmtId="0" fontId="19" fillId="2" borderId="8" xfId="0" applyFont="1" applyFill="1" applyBorder="1" applyAlignment="1" applyProtection="1">
      <alignment horizontal="center" vertical="center" wrapText="1"/>
    </xf>
    <xf numFmtId="0" fontId="8" fillId="0" borderId="7" xfId="3" applyFont="1" applyBorder="1" applyAlignment="1" applyProtection="1">
      <alignment horizontal="center" wrapText="1"/>
    </xf>
    <xf numFmtId="0" fontId="8" fillId="0" borderId="11" xfId="3" applyFont="1" applyBorder="1" applyAlignment="1" applyProtection="1">
      <alignment horizontal="center" wrapText="1"/>
    </xf>
    <xf numFmtId="0" fontId="8" fillId="0" borderId="8" xfId="3" applyFont="1" applyBorder="1" applyAlignment="1" applyProtection="1">
      <alignment horizontal="center" wrapText="1"/>
    </xf>
    <xf numFmtId="0" fontId="9" fillId="2" borderId="7" xfId="0" applyFont="1" applyFill="1" applyBorder="1" applyAlignment="1" applyProtection="1">
      <alignment horizontal="center" vertical="center"/>
    </xf>
    <xf numFmtId="0" fontId="9" fillId="2" borderId="8" xfId="0" applyFont="1" applyFill="1" applyBorder="1" applyAlignment="1" applyProtection="1">
      <alignment horizontal="center" vertical="center"/>
    </xf>
    <xf numFmtId="0" fontId="15" fillId="2" borderId="7"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5" fillId="2" borderId="8" xfId="0" applyFont="1" applyFill="1" applyBorder="1" applyAlignment="1" applyProtection="1">
      <alignment horizontal="center" vertical="center" wrapText="1"/>
    </xf>
    <xf numFmtId="0" fontId="26" fillId="2" borderId="0" xfId="0" applyFont="1" applyFill="1" applyAlignment="1" applyProtection="1">
      <alignment horizontal="left" vertical="center" wrapText="1"/>
    </xf>
    <xf numFmtId="0" fontId="15" fillId="0" borderId="6" xfId="0" applyFont="1" applyBorder="1" applyAlignment="1">
      <alignment horizontal="center" vertical="center"/>
    </xf>
    <xf numFmtId="0" fontId="9" fillId="5" borderId="0" xfId="0" applyFont="1" applyFill="1" applyAlignment="1" applyProtection="1">
      <alignment horizontal="left" vertical="top"/>
      <protection locked="0"/>
    </xf>
    <xf numFmtId="0" fontId="13" fillId="0" borderId="14" xfId="3" applyFont="1" applyBorder="1" applyAlignment="1">
      <alignment horizontal="left" wrapText="1"/>
    </xf>
    <xf numFmtId="0" fontId="13" fillId="0" borderId="9" xfId="3" applyFont="1" applyBorder="1" applyAlignment="1">
      <alignment horizontal="left" wrapText="1"/>
    </xf>
    <xf numFmtId="0" fontId="13" fillId="0" borderId="14" xfId="3" applyFont="1" applyBorder="1" applyAlignment="1">
      <alignment horizontal="left"/>
    </xf>
    <xf numFmtId="0" fontId="13" fillId="0" borderId="9" xfId="3" applyFont="1" applyBorder="1" applyAlignment="1">
      <alignment horizontal="left"/>
    </xf>
    <xf numFmtId="0" fontId="8" fillId="0" borderId="7" xfId="3" applyFont="1" applyBorder="1" applyAlignment="1">
      <alignment horizontal="center" vertical="center" wrapText="1"/>
    </xf>
    <xf numFmtId="0" fontId="8" fillId="0" borderId="11" xfId="3" applyFont="1" applyBorder="1" applyAlignment="1">
      <alignment horizontal="center" vertical="center" wrapText="1"/>
    </xf>
    <xf numFmtId="0" fontId="8" fillId="0" borderId="8" xfId="3" applyFont="1" applyBorder="1" applyAlignment="1">
      <alignment horizontal="center" vertical="center" wrapText="1"/>
    </xf>
    <xf numFmtId="0" fontId="8" fillId="0" borderId="7" xfId="3" applyFont="1" applyBorder="1" applyAlignment="1" applyProtection="1">
      <alignment horizontal="center" wrapText="1"/>
      <protection locked="0"/>
    </xf>
    <xf numFmtId="0" fontId="8" fillId="0" borderId="11" xfId="3" applyFont="1" applyBorder="1" applyAlignment="1" applyProtection="1">
      <alignment horizontal="center" wrapText="1"/>
      <protection locked="0"/>
    </xf>
    <xf numFmtId="0" fontId="8" fillId="0" borderId="8" xfId="3" applyFont="1" applyBorder="1" applyAlignment="1" applyProtection="1">
      <alignment horizontal="center" wrapText="1"/>
      <protection locked="0"/>
    </xf>
    <xf numFmtId="0" fontId="8" fillId="0" borderId="7" xfId="0" applyFont="1" applyBorder="1" applyAlignment="1">
      <alignment horizontal="right" vertical="center"/>
    </xf>
    <xf numFmtId="0" fontId="8" fillId="0" borderId="11" xfId="0" applyFont="1" applyBorder="1" applyAlignment="1">
      <alignment horizontal="right" vertical="center"/>
    </xf>
    <xf numFmtId="0" fontId="8" fillId="0" borderId="8" xfId="0" applyFont="1" applyBorder="1" applyAlignment="1">
      <alignment horizontal="right" vertical="center"/>
    </xf>
    <xf numFmtId="6" fontId="8" fillId="0" borderId="7" xfId="0" applyNumberFormat="1" applyFont="1" applyBorder="1" applyAlignment="1">
      <alignment horizontal="left" wrapText="1"/>
    </xf>
    <xf numFmtId="6" fontId="8" fillId="0" borderId="11" xfId="0" applyNumberFormat="1" applyFont="1" applyBorder="1" applyAlignment="1">
      <alignment horizontal="left" wrapText="1"/>
    </xf>
    <xf numFmtId="6" fontId="8" fillId="0" borderId="8" xfId="0" applyNumberFormat="1" applyFont="1" applyBorder="1" applyAlignment="1">
      <alignment horizontal="left" wrapText="1"/>
    </xf>
    <xf numFmtId="3" fontId="8" fillId="0" borderId="7" xfId="0" applyNumberFormat="1" applyFont="1" applyFill="1" applyBorder="1" applyAlignment="1" applyProtection="1">
      <alignment horizontal="left" vertical="center"/>
      <protection locked="0"/>
    </xf>
    <xf numFmtId="3" fontId="8" fillId="0" borderId="11" xfId="0" applyNumberFormat="1" applyFont="1" applyFill="1" applyBorder="1" applyAlignment="1" applyProtection="1">
      <alignment horizontal="left" vertical="center"/>
      <protection locked="0"/>
    </xf>
    <xf numFmtId="3" fontId="8" fillId="0" borderId="8" xfId="0" applyNumberFormat="1" applyFont="1" applyFill="1" applyBorder="1" applyAlignment="1" applyProtection="1">
      <alignment horizontal="left" vertical="center"/>
      <protection locked="0"/>
    </xf>
    <xf numFmtId="0" fontId="8" fillId="0" borderId="7" xfId="0" applyFont="1" applyFill="1" applyBorder="1" applyAlignment="1" applyProtection="1">
      <alignment horizontal="left"/>
      <protection locked="0"/>
    </xf>
    <xf numFmtId="0" fontId="8" fillId="0" borderId="11" xfId="0" applyFont="1" applyFill="1" applyBorder="1" applyAlignment="1" applyProtection="1">
      <alignment horizontal="left"/>
      <protection locked="0"/>
    </xf>
    <xf numFmtId="0" fontId="8" fillId="0" borderId="11" xfId="0" applyFont="1" applyFill="1" applyBorder="1" applyAlignment="1" applyProtection="1">
      <alignment horizontal="left" vertical="center"/>
      <protection locked="0"/>
    </xf>
    <xf numFmtId="0" fontId="8" fillId="0" borderId="8" xfId="0" applyFont="1" applyFill="1" applyBorder="1" applyAlignment="1" applyProtection="1">
      <alignment horizontal="left" vertical="center"/>
      <protection locked="0"/>
    </xf>
    <xf numFmtId="0" fontId="8" fillId="0" borderId="8" xfId="0" applyFont="1" applyFill="1" applyBorder="1" applyAlignment="1" applyProtection="1">
      <alignment horizontal="left"/>
      <protection locked="0"/>
    </xf>
    <xf numFmtId="14" fontId="8" fillId="0" borderId="7" xfId="0" applyNumberFormat="1" applyFont="1" applyFill="1" applyBorder="1" applyAlignment="1" applyProtection="1">
      <alignment horizontal="left" vertical="center"/>
      <protection locked="0"/>
    </xf>
    <xf numFmtId="14" fontId="8" fillId="0" borderId="11" xfId="0" applyNumberFormat="1" applyFont="1" applyFill="1" applyBorder="1" applyAlignment="1" applyProtection="1">
      <alignment horizontal="left" vertical="center"/>
      <protection locked="0"/>
    </xf>
    <xf numFmtId="14" fontId="8" fillId="0" borderId="8" xfId="0" applyNumberFormat="1" applyFont="1" applyFill="1" applyBorder="1" applyAlignment="1" applyProtection="1">
      <alignment horizontal="left" vertical="center"/>
      <protection locked="0"/>
    </xf>
    <xf numFmtId="0" fontId="8" fillId="0" borderId="7" xfId="0" applyFont="1" applyFill="1" applyBorder="1" applyAlignment="1" applyProtection="1">
      <alignment horizontal="left" vertical="center"/>
      <protection locked="0"/>
    </xf>
    <xf numFmtId="0" fontId="8" fillId="0" borderId="7"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6" fontId="8" fillId="0" borderId="7" xfId="3" applyNumberFormat="1" applyFont="1" applyBorder="1" applyAlignment="1" applyProtection="1">
      <alignment horizontal="center" vertical="center" wrapText="1"/>
      <protection locked="0"/>
    </xf>
    <xf numFmtId="6" fontId="8" fillId="0" borderId="8" xfId="3" applyNumberFormat="1" applyFont="1" applyBorder="1" applyAlignment="1" applyProtection="1">
      <alignment horizontal="center" vertical="center" wrapText="1"/>
      <protection locked="0"/>
    </xf>
    <xf numFmtId="0" fontId="8" fillId="0" borderId="7" xfId="3" applyFont="1" applyBorder="1" applyAlignment="1" applyProtection="1">
      <alignment horizontal="center" vertical="center" wrapText="1"/>
      <protection locked="0"/>
    </xf>
    <xf numFmtId="0" fontId="8" fillId="0" borderId="8" xfId="3" applyFont="1" applyBorder="1" applyAlignment="1" applyProtection="1">
      <alignment horizontal="center" vertical="center" wrapText="1"/>
      <protection locked="0"/>
    </xf>
    <xf numFmtId="0" fontId="32" fillId="5" borderId="0" xfId="0" applyFont="1" applyFill="1" applyAlignment="1" applyProtection="1">
      <alignment horizontal="left"/>
    </xf>
    <xf numFmtId="0" fontId="29" fillId="4" borderId="0" xfId="0" applyFont="1" applyFill="1" applyAlignment="1">
      <alignment horizontal="left" vertical="top"/>
    </xf>
    <xf numFmtId="0" fontId="8" fillId="0" borderId="15" xfId="3" applyFont="1" applyBorder="1" applyAlignment="1">
      <alignment horizontal="center" vertical="center" wrapText="1"/>
    </xf>
    <xf numFmtId="0" fontId="8" fillId="0" borderId="16" xfId="3" applyFont="1" applyBorder="1" applyAlignment="1">
      <alignment horizontal="center" vertical="center" wrapText="1"/>
    </xf>
    <xf numFmtId="0" fontId="17" fillId="0" borderId="0" xfId="3" applyFont="1"/>
    <xf numFmtId="0" fontId="17" fillId="0" borderId="0" xfId="3" applyFont="1" applyAlignment="1"/>
    <xf numFmtId="0" fontId="39" fillId="0" borderId="0" xfId="11" applyFont="1" applyAlignment="1">
      <alignment horizontal="left" wrapText="1"/>
    </xf>
    <xf numFmtId="0" fontId="39" fillId="0" borderId="3" xfId="11" applyFont="1" applyBorder="1" applyAlignment="1">
      <alignment horizontal="left" wrapText="1"/>
    </xf>
  </cellXfs>
  <cellStyles count="13">
    <cellStyle name="Comma" xfId="1" builtinId="3"/>
    <cellStyle name="Comma 2" xfId="6"/>
    <cellStyle name="Currency 2" xfId="8"/>
    <cellStyle name="Currency 3" xfId="10"/>
    <cellStyle name="Currency 4" xfId="12"/>
    <cellStyle name="Normal" xfId="0" builtinId="0"/>
    <cellStyle name="Normal 2" xfId="2"/>
    <cellStyle name="Normal 2 2" xfId="7"/>
    <cellStyle name="Normal 3" xfId="3"/>
    <cellStyle name="Normal 4" xfId="5"/>
    <cellStyle name="Normal 5" xfId="4"/>
    <cellStyle name="Normal 6" xfId="9"/>
    <cellStyle name="Normal 7"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9" lockText="1"/>
</file>

<file path=xl/ctrlProps/ctrlProp10.xml><?xml version="1.0" encoding="utf-8"?>
<formControlPr xmlns="http://schemas.microsoft.com/office/spreadsheetml/2009/9/main" objectType="CheckBox" fmlaLink="D12" lockText="1"/>
</file>

<file path=xl/ctrlProps/ctrlProp11.xml><?xml version="1.0" encoding="utf-8"?>
<formControlPr xmlns="http://schemas.microsoft.com/office/spreadsheetml/2009/9/main" objectType="CheckBox" fmlaLink="D13" lockText="1"/>
</file>

<file path=xl/ctrlProps/ctrlProp12.xml><?xml version="1.0" encoding="utf-8"?>
<formControlPr xmlns="http://schemas.microsoft.com/office/spreadsheetml/2009/9/main" objectType="CheckBox" fmlaLink="D14" lockText="1"/>
</file>

<file path=xl/ctrlProps/ctrlProp13.xml><?xml version="1.0" encoding="utf-8"?>
<formControlPr xmlns="http://schemas.microsoft.com/office/spreadsheetml/2009/9/main" objectType="CheckBox" fmlaLink="G9" lockText="1"/>
</file>

<file path=xl/ctrlProps/ctrlProp14.xml><?xml version="1.0" encoding="utf-8"?>
<formControlPr xmlns="http://schemas.microsoft.com/office/spreadsheetml/2009/9/main" objectType="CheckBox" fmlaLink="G10"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fmlaLink="A10"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fmlaLink="A11"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fmlaLink="A14"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fmlaLink="D9" lockText="1"/>
</file>

<file path=xl/ctrlProps/ctrlProp50.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fmlaLink="A12" lockText="1"/>
</file>

<file path=xl/ctrlProps/ctrlProp7.xml><?xml version="1.0" encoding="utf-8"?>
<formControlPr xmlns="http://schemas.microsoft.com/office/spreadsheetml/2009/9/main" objectType="CheckBox" fmlaLink="A13" lockText="1"/>
</file>

<file path=xl/ctrlProps/ctrlProp8.xml><?xml version="1.0" encoding="utf-8"?>
<formControlPr xmlns="http://schemas.microsoft.com/office/spreadsheetml/2009/9/main" objectType="CheckBox" fmlaLink="D10" lockText="1"/>
</file>

<file path=xl/ctrlProps/ctrlProp9.xml><?xml version="1.0" encoding="utf-8"?>
<formControlPr xmlns="http://schemas.microsoft.com/office/spreadsheetml/2009/9/main" objectType="CheckBox" fmlaLink="D11" lockText="1"/>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2" Type="http://schemas.openxmlformats.org/officeDocument/2006/relationships/image" Target="../media/image1.wmf"/><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5</xdr:col>
      <xdr:colOff>600074</xdr:colOff>
      <xdr:row>12</xdr:row>
      <xdr:rowOff>38100</xdr:rowOff>
    </xdr:from>
    <xdr:to>
      <xdr:col>9</xdr:col>
      <xdr:colOff>257174</xdr:colOff>
      <xdr:row>13</xdr:row>
      <xdr:rowOff>159958</xdr:rowOff>
    </xdr:to>
    <xdr:sp macro="" textlink="">
      <xdr:nvSpPr>
        <xdr:cNvPr id="3" name="TextBox 2"/>
        <xdr:cNvSpPr txBox="1"/>
      </xdr:nvSpPr>
      <xdr:spPr>
        <a:xfrm>
          <a:off x="3762374" y="2524125"/>
          <a:ext cx="2238375" cy="2933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latin typeface="Times New Roman" pitchFamily="18" charset="0"/>
              <a:cs typeface="Times New Roman" pitchFamily="18" charset="0"/>
            </a:rPr>
            <a:t>Enrollment ID:</a:t>
          </a:r>
        </a:p>
      </xdr:txBody>
    </xdr:sp>
    <xdr:clientData/>
  </xdr:twoCellAnchor>
  <xdr:twoCellAnchor>
    <xdr:from>
      <xdr:col>6</xdr:col>
      <xdr:colOff>638175</xdr:colOff>
      <xdr:row>9</xdr:row>
      <xdr:rowOff>152401</xdr:rowOff>
    </xdr:from>
    <xdr:to>
      <xdr:col>9</xdr:col>
      <xdr:colOff>238125</xdr:colOff>
      <xdr:row>11</xdr:row>
      <xdr:rowOff>28575</xdr:rowOff>
    </xdr:to>
    <xdr:sp macro="" textlink="">
      <xdr:nvSpPr>
        <xdr:cNvPr id="4" name="TextBox 3"/>
        <xdr:cNvSpPr txBox="1"/>
      </xdr:nvSpPr>
      <xdr:spPr>
        <a:xfrm>
          <a:off x="4410075" y="2047876"/>
          <a:ext cx="1571625" cy="2000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000">
            <a:latin typeface="Times New Roman" pitchFamily="18" charset="0"/>
            <a:cs typeface="Times New Roman"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28575</xdr:colOff>
          <xdr:row>7</xdr:row>
          <xdr:rowOff>142875</xdr:rowOff>
        </xdr:from>
        <xdr:to>
          <xdr:col>1</xdr:col>
          <xdr:colOff>200025</xdr:colOff>
          <xdr:row>9</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8</xdr:row>
          <xdr:rowOff>142875</xdr:rowOff>
        </xdr:from>
        <xdr:to>
          <xdr:col>2</xdr:col>
          <xdr:colOff>0</xdr:colOff>
          <xdr:row>10</xdr:row>
          <xdr:rowOff>28575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Food Sales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9</xdr:row>
          <xdr:rowOff>142875</xdr:rowOff>
        </xdr:from>
        <xdr:to>
          <xdr:col>1</xdr:col>
          <xdr:colOff>600075</xdr:colOff>
          <xdr:row>11</xdr:row>
          <xdr:rowOff>38100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Food Service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12</xdr:row>
          <xdr:rowOff>142875</xdr:rowOff>
        </xdr:from>
        <xdr:to>
          <xdr:col>2</xdr:col>
          <xdr:colOff>600075</xdr:colOff>
          <xdr:row>14</xdr:row>
          <xdr:rowOff>28575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Lodging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xdr:row>
          <xdr:rowOff>142875</xdr:rowOff>
        </xdr:from>
        <xdr:to>
          <xdr:col>4</xdr:col>
          <xdr:colOff>590550</xdr:colOff>
          <xdr:row>9</xdr:row>
          <xdr:rowOff>28575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Mercantile (Non-Mall)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10</xdr:row>
          <xdr:rowOff>142875</xdr:rowOff>
        </xdr:from>
        <xdr:to>
          <xdr:col>2</xdr:col>
          <xdr:colOff>104775</xdr:colOff>
          <xdr:row>12</xdr:row>
          <xdr:rowOff>38100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Health Care (Inpatient)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11</xdr:row>
          <xdr:rowOff>142875</xdr:rowOff>
        </xdr:from>
        <xdr:to>
          <xdr:col>2</xdr:col>
          <xdr:colOff>600075</xdr:colOff>
          <xdr:row>13</xdr:row>
          <xdr:rowOff>38100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Health Care (Outpatient)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8</xdr:row>
          <xdr:rowOff>142875</xdr:rowOff>
        </xdr:from>
        <xdr:to>
          <xdr:col>4</xdr:col>
          <xdr:colOff>590550</xdr:colOff>
          <xdr:row>10</xdr:row>
          <xdr:rowOff>28575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Mercantile (Mall)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xdr:row>
          <xdr:rowOff>142875</xdr:rowOff>
        </xdr:from>
        <xdr:to>
          <xdr:col>4</xdr:col>
          <xdr:colOff>590550</xdr:colOff>
          <xdr:row>11</xdr:row>
          <xdr:rowOff>28575</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10</xdr:row>
          <xdr:rowOff>142875</xdr:rowOff>
        </xdr:from>
        <xdr:to>
          <xdr:col>4</xdr:col>
          <xdr:colOff>590550</xdr:colOff>
          <xdr:row>12</xdr:row>
          <xdr:rowOff>28575</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Public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11</xdr:row>
          <xdr:rowOff>142875</xdr:rowOff>
        </xdr:from>
        <xdr:to>
          <xdr:col>5</xdr:col>
          <xdr:colOff>152400</xdr:colOff>
          <xdr:row>13</xdr:row>
          <xdr:rowOff>28575</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Public Order and Safety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12</xdr:row>
          <xdr:rowOff>142875</xdr:rowOff>
        </xdr:from>
        <xdr:to>
          <xdr:col>4</xdr:col>
          <xdr:colOff>590550</xdr:colOff>
          <xdr:row>14</xdr:row>
          <xdr:rowOff>19050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Religious Worship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7</xdr:row>
          <xdr:rowOff>142875</xdr:rowOff>
        </xdr:from>
        <xdr:to>
          <xdr:col>8</xdr:col>
          <xdr:colOff>552450</xdr:colOff>
          <xdr:row>9</xdr:row>
          <xdr:rowOff>28575</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Service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xdr:row>
          <xdr:rowOff>142875</xdr:rowOff>
        </xdr:from>
        <xdr:to>
          <xdr:col>8</xdr:col>
          <xdr:colOff>209550</xdr:colOff>
          <xdr:row>10</xdr:row>
          <xdr:rowOff>28575</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Warehouse and Storage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xdr:row>
          <xdr:rowOff>142875</xdr:rowOff>
        </xdr:from>
        <xdr:to>
          <xdr:col>6</xdr:col>
          <xdr:colOff>542925</xdr:colOff>
          <xdr:row>11</xdr:row>
          <xdr:rowOff>38100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_______________________________</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31</xdr:row>
          <xdr:rowOff>161925</xdr:rowOff>
        </xdr:from>
        <xdr:to>
          <xdr:col>2</xdr:col>
          <xdr:colOff>609600</xdr:colOff>
          <xdr:row>33</xdr:row>
          <xdr:rowOff>38100</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32</xdr:row>
          <xdr:rowOff>161925</xdr:rowOff>
        </xdr:from>
        <xdr:to>
          <xdr:col>2</xdr:col>
          <xdr:colOff>609600</xdr:colOff>
          <xdr:row>34</xdr:row>
          <xdr:rowOff>57150</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Corporate Website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32</xdr:row>
          <xdr:rowOff>161925</xdr:rowOff>
        </xdr:from>
        <xdr:to>
          <xdr:col>5</xdr:col>
          <xdr:colOff>590550</xdr:colOff>
          <xdr:row>34</xdr:row>
          <xdr:rowOff>57150</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Energy Efficiency Department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31</xdr:row>
          <xdr:rowOff>152400</xdr:rowOff>
        </xdr:from>
        <xdr:to>
          <xdr:col>5</xdr:col>
          <xdr:colOff>590550</xdr:colOff>
          <xdr:row>33</xdr:row>
          <xdr:rowOff>28575</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Customer Self Service (Online)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31</xdr:row>
          <xdr:rowOff>152400</xdr:rowOff>
        </xdr:from>
        <xdr:to>
          <xdr:col>8</xdr:col>
          <xdr:colOff>400050</xdr:colOff>
          <xdr:row>33</xdr:row>
          <xdr:rowOff>28575</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Site Visit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32</xdr:row>
          <xdr:rowOff>161925</xdr:rowOff>
        </xdr:from>
        <xdr:to>
          <xdr:col>8</xdr:col>
          <xdr:colOff>400050</xdr:colOff>
          <xdr:row>34</xdr:row>
          <xdr:rowOff>57150</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Customer Service/Business Service Center</a:t>
              </a:r>
            </a:p>
          </xdr:txBody>
        </xdr:sp>
        <xdr:clientData/>
      </xdr:twoCellAnchor>
    </mc:Choice>
    <mc:Fallback/>
  </mc:AlternateContent>
  <xdr:twoCellAnchor editAs="oneCell">
    <xdr:from>
      <xdr:col>0</xdr:col>
      <xdr:colOff>0</xdr:colOff>
      <xdr:row>0</xdr:row>
      <xdr:rowOff>0</xdr:rowOff>
    </xdr:from>
    <xdr:to>
      <xdr:col>3</xdr:col>
      <xdr:colOff>347857</xdr:colOff>
      <xdr:row>2</xdr:row>
      <xdr:rowOff>38100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90957" cy="771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390525</xdr:colOff>
      <xdr:row>1</xdr:row>
      <xdr:rowOff>89784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05025" cy="7089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381000</xdr:colOff>
      <xdr:row>1</xdr:row>
      <xdr:rowOff>105822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52650" cy="72494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xdr:colOff>
          <xdr:row>9</xdr:row>
          <xdr:rowOff>95250</xdr:rowOff>
        </xdr:from>
        <xdr:to>
          <xdr:col>5</xdr:col>
          <xdr:colOff>409575</xdr:colOff>
          <xdr:row>9</xdr:row>
          <xdr:rowOff>257175</xdr:rowOff>
        </xdr:to>
        <xdr:sp macro="" textlink="">
          <xdr:nvSpPr>
            <xdr:cNvPr id="11291" name="Check Box 27" hidden="1">
              <a:extLst>
                <a:ext uri="{63B3BB69-23CF-44E3-9099-C40C66FF867C}">
                  <a14:compatExt spid="_x0000_s112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Open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xdr:row>
          <xdr:rowOff>238125</xdr:rowOff>
        </xdr:from>
        <xdr:to>
          <xdr:col>6</xdr:col>
          <xdr:colOff>381000</xdr:colOff>
          <xdr:row>9</xdr:row>
          <xdr:rowOff>409575</xdr:rowOff>
        </xdr:to>
        <xdr:sp macro="" textlink="">
          <xdr:nvSpPr>
            <xdr:cNvPr id="11295" name="Check Box 31" hidden="1">
              <a:extLst>
                <a:ext uri="{63B3BB69-23CF-44E3-9099-C40C66FF867C}">
                  <a14:compatExt spid="_x0000_s112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1800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xdr:row>
          <xdr:rowOff>371475</xdr:rowOff>
        </xdr:from>
        <xdr:to>
          <xdr:col>6</xdr:col>
          <xdr:colOff>390525</xdr:colOff>
          <xdr:row>9</xdr:row>
          <xdr:rowOff>571500</xdr:rowOff>
        </xdr:to>
        <xdr:sp macro="" textlink="">
          <xdr:nvSpPr>
            <xdr:cNvPr id="11296" name="Check Box 32" hidden="1">
              <a:extLst>
                <a:ext uri="{63B3BB69-23CF-44E3-9099-C40C66FF867C}">
                  <a14:compatExt spid="_x0000_s112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3600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9</xdr:row>
          <xdr:rowOff>323850</xdr:rowOff>
        </xdr:from>
        <xdr:to>
          <xdr:col>5</xdr:col>
          <xdr:colOff>447675</xdr:colOff>
          <xdr:row>9</xdr:row>
          <xdr:rowOff>476250</xdr:rowOff>
        </xdr:to>
        <xdr:sp macro="" textlink="">
          <xdr:nvSpPr>
            <xdr:cNvPr id="11297" name="Check Box 33" hidden="1">
              <a:extLst>
                <a:ext uri="{63B3BB69-23CF-44E3-9099-C40C66FF867C}">
                  <a14:compatExt spid="_x0000_s112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TEFC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xdr:row>
          <xdr:rowOff>66675</xdr:rowOff>
        </xdr:from>
        <xdr:to>
          <xdr:col>6</xdr:col>
          <xdr:colOff>352425</xdr:colOff>
          <xdr:row>9</xdr:row>
          <xdr:rowOff>276225</xdr:rowOff>
        </xdr:to>
        <xdr:sp macro="" textlink="">
          <xdr:nvSpPr>
            <xdr:cNvPr id="11298" name="Check Box 34" hidden="1">
              <a:extLst>
                <a:ext uri="{63B3BB69-23CF-44E3-9099-C40C66FF867C}">
                  <a14:compatExt spid="_x0000_s112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1200</a:t>
              </a:r>
            </a:p>
          </xdr:txBody>
        </xdr:sp>
        <xdr:clientData/>
      </xdr:twoCellAnchor>
    </mc:Choice>
    <mc:Fallback/>
  </mc:AlternateContent>
  <xdr:twoCellAnchor editAs="oneCell">
    <xdr:from>
      <xdr:col>0</xdr:col>
      <xdr:colOff>0</xdr:colOff>
      <xdr:row>0</xdr:row>
      <xdr:rowOff>0</xdr:rowOff>
    </xdr:from>
    <xdr:to>
      <xdr:col>3</xdr:col>
      <xdr:colOff>1073727</xdr:colOff>
      <xdr:row>2</xdr:row>
      <xdr:rowOff>36749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94659" cy="77277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28575</xdr:colOff>
          <xdr:row>6</xdr:row>
          <xdr:rowOff>95250</xdr:rowOff>
        </xdr:from>
        <xdr:to>
          <xdr:col>5</xdr:col>
          <xdr:colOff>428625</xdr:colOff>
          <xdr:row>6</xdr:row>
          <xdr:rowOff>257175</xdr:rowOff>
        </xdr:to>
        <xdr:sp macro="" textlink="">
          <xdr:nvSpPr>
            <xdr:cNvPr id="11300" name="Check Box 36" hidden="1">
              <a:extLst>
                <a:ext uri="{63B3BB69-23CF-44E3-9099-C40C66FF867C}">
                  <a14:compatExt spid="_x0000_s113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Open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6</xdr:row>
          <xdr:rowOff>238125</xdr:rowOff>
        </xdr:from>
        <xdr:to>
          <xdr:col>6</xdr:col>
          <xdr:colOff>390525</xdr:colOff>
          <xdr:row>6</xdr:row>
          <xdr:rowOff>409575</xdr:rowOff>
        </xdr:to>
        <xdr:sp macro="" textlink="">
          <xdr:nvSpPr>
            <xdr:cNvPr id="11301" name="Check Box 37" hidden="1">
              <a:extLst>
                <a:ext uri="{63B3BB69-23CF-44E3-9099-C40C66FF867C}">
                  <a14:compatExt spid="_x0000_s113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1800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6</xdr:row>
          <xdr:rowOff>371475</xdr:rowOff>
        </xdr:from>
        <xdr:to>
          <xdr:col>6</xdr:col>
          <xdr:colOff>400050</xdr:colOff>
          <xdr:row>6</xdr:row>
          <xdr:rowOff>571500</xdr:rowOff>
        </xdr:to>
        <xdr:sp macro="" textlink="">
          <xdr:nvSpPr>
            <xdr:cNvPr id="11302" name="Check Box 38" hidden="1">
              <a:extLst>
                <a:ext uri="{63B3BB69-23CF-44E3-9099-C40C66FF867C}">
                  <a14:compatExt spid="_x0000_s113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3600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323850</xdr:rowOff>
        </xdr:from>
        <xdr:to>
          <xdr:col>5</xdr:col>
          <xdr:colOff>466725</xdr:colOff>
          <xdr:row>6</xdr:row>
          <xdr:rowOff>476250</xdr:rowOff>
        </xdr:to>
        <xdr:sp macro="" textlink="">
          <xdr:nvSpPr>
            <xdr:cNvPr id="11303" name="Check Box 39" hidden="1">
              <a:extLst>
                <a:ext uri="{63B3BB69-23CF-44E3-9099-C40C66FF867C}">
                  <a14:compatExt spid="_x0000_s113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TEFC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6</xdr:row>
          <xdr:rowOff>66675</xdr:rowOff>
        </xdr:from>
        <xdr:to>
          <xdr:col>6</xdr:col>
          <xdr:colOff>361950</xdr:colOff>
          <xdr:row>6</xdr:row>
          <xdr:rowOff>276225</xdr:rowOff>
        </xdr:to>
        <xdr:sp macro="" textlink="">
          <xdr:nvSpPr>
            <xdr:cNvPr id="11304" name="Check Box 40" hidden="1">
              <a:extLst>
                <a:ext uri="{63B3BB69-23CF-44E3-9099-C40C66FF867C}">
                  <a14:compatExt spid="_x0000_s113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1200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7</xdr:row>
          <xdr:rowOff>95250</xdr:rowOff>
        </xdr:from>
        <xdr:to>
          <xdr:col>5</xdr:col>
          <xdr:colOff>409575</xdr:colOff>
          <xdr:row>7</xdr:row>
          <xdr:rowOff>257175</xdr:rowOff>
        </xdr:to>
        <xdr:sp macro="" textlink="">
          <xdr:nvSpPr>
            <xdr:cNvPr id="11310" name="Check Box 46" hidden="1">
              <a:extLst>
                <a:ext uri="{63B3BB69-23CF-44E3-9099-C40C66FF867C}">
                  <a14:compatExt spid="_x0000_s113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Open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xdr:row>
          <xdr:rowOff>238125</xdr:rowOff>
        </xdr:from>
        <xdr:to>
          <xdr:col>6</xdr:col>
          <xdr:colOff>381000</xdr:colOff>
          <xdr:row>7</xdr:row>
          <xdr:rowOff>409575</xdr:rowOff>
        </xdr:to>
        <xdr:sp macro="" textlink="">
          <xdr:nvSpPr>
            <xdr:cNvPr id="11311" name="Check Box 47" hidden="1">
              <a:extLst>
                <a:ext uri="{63B3BB69-23CF-44E3-9099-C40C66FF867C}">
                  <a14:compatExt spid="_x0000_s113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1800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xdr:row>
          <xdr:rowOff>371475</xdr:rowOff>
        </xdr:from>
        <xdr:to>
          <xdr:col>6</xdr:col>
          <xdr:colOff>390525</xdr:colOff>
          <xdr:row>7</xdr:row>
          <xdr:rowOff>571500</xdr:rowOff>
        </xdr:to>
        <xdr:sp macro="" textlink="">
          <xdr:nvSpPr>
            <xdr:cNvPr id="11312" name="Check Box 48" hidden="1">
              <a:extLst>
                <a:ext uri="{63B3BB69-23CF-44E3-9099-C40C66FF867C}">
                  <a14:compatExt spid="_x0000_s113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3600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7</xdr:row>
          <xdr:rowOff>323850</xdr:rowOff>
        </xdr:from>
        <xdr:to>
          <xdr:col>5</xdr:col>
          <xdr:colOff>447675</xdr:colOff>
          <xdr:row>7</xdr:row>
          <xdr:rowOff>476250</xdr:rowOff>
        </xdr:to>
        <xdr:sp macro="" textlink="">
          <xdr:nvSpPr>
            <xdr:cNvPr id="11313" name="Check Box 49" hidden="1">
              <a:extLst>
                <a:ext uri="{63B3BB69-23CF-44E3-9099-C40C66FF867C}">
                  <a14:compatExt spid="_x0000_s113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TEFC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xdr:row>
          <xdr:rowOff>66675</xdr:rowOff>
        </xdr:from>
        <xdr:to>
          <xdr:col>6</xdr:col>
          <xdr:colOff>352425</xdr:colOff>
          <xdr:row>7</xdr:row>
          <xdr:rowOff>276225</xdr:rowOff>
        </xdr:to>
        <xdr:sp macro="" textlink="">
          <xdr:nvSpPr>
            <xdr:cNvPr id="11314" name="Check Box 50" hidden="1">
              <a:extLst>
                <a:ext uri="{63B3BB69-23CF-44E3-9099-C40C66FF867C}">
                  <a14:compatExt spid="_x0000_s113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1200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8</xdr:row>
          <xdr:rowOff>85725</xdr:rowOff>
        </xdr:from>
        <xdr:to>
          <xdr:col>5</xdr:col>
          <xdr:colOff>409575</xdr:colOff>
          <xdr:row>8</xdr:row>
          <xdr:rowOff>247650</xdr:rowOff>
        </xdr:to>
        <xdr:sp macro="" textlink="">
          <xdr:nvSpPr>
            <xdr:cNvPr id="11315" name="Check Box 51" hidden="1">
              <a:extLst>
                <a:ext uri="{63B3BB69-23CF-44E3-9099-C40C66FF867C}">
                  <a14:compatExt spid="_x0000_s113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Open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xdr:row>
          <xdr:rowOff>228600</xdr:rowOff>
        </xdr:from>
        <xdr:to>
          <xdr:col>6</xdr:col>
          <xdr:colOff>381000</xdr:colOff>
          <xdr:row>8</xdr:row>
          <xdr:rowOff>400050</xdr:rowOff>
        </xdr:to>
        <xdr:sp macro="" textlink="">
          <xdr:nvSpPr>
            <xdr:cNvPr id="11316" name="Check Box 52" hidden="1">
              <a:extLst>
                <a:ext uri="{63B3BB69-23CF-44E3-9099-C40C66FF867C}">
                  <a14:compatExt spid="_x0000_s113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1800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xdr:row>
          <xdr:rowOff>361950</xdr:rowOff>
        </xdr:from>
        <xdr:to>
          <xdr:col>6</xdr:col>
          <xdr:colOff>390525</xdr:colOff>
          <xdr:row>8</xdr:row>
          <xdr:rowOff>561975</xdr:rowOff>
        </xdr:to>
        <xdr:sp macro="" textlink="">
          <xdr:nvSpPr>
            <xdr:cNvPr id="11317" name="Check Box 53" hidden="1">
              <a:extLst>
                <a:ext uri="{63B3BB69-23CF-44E3-9099-C40C66FF867C}">
                  <a14:compatExt spid="_x0000_s113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3600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8</xdr:row>
          <xdr:rowOff>314325</xdr:rowOff>
        </xdr:from>
        <xdr:to>
          <xdr:col>5</xdr:col>
          <xdr:colOff>447675</xdr:colOff>
          <xdr:row>8</xdr:row>
          <xdr:rowOff>466725</xdr:rowOff>
        </xdr:to>
        <xdr:sp macro="" textlink="">
          <xdr:nvSpPr>
            <xdr:cNvPr id="11318" name="Check Box 54" hidden="1">
              <a:extLst>
                <a:ext uri="{63B3BB69-23CF-44E3-9099-C40C66FF867C}">
                  <a14:compatExt spid="_x0000_s113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TEFC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xdr:row>
          <xdr:rowOff>57150</xdr:rowOff>
        </xdr:from>
        <xdr:to>
          <xdr:col>6</xdr:col>
          <xdr:colOff>352425</xdr:colOff>
          <xdr:row>8</xdr:row>
          <xdr:rowOff>266700</xdr:rowOff>
        </xdr:to>
        <xdr:sp macro="" textlink="">
          <xdr:nvSpPr>
            <xdr:cNvPr id="11319" name="Check Box 55" hidden="1">
              <a:extLst>
                <a:ext uri="{63B3BB69-23CF-44E3-9099-C40C66FF867C}">
                  <a14:compatExt spid="_x0000_s113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1200</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0</xdr:colOff>
      <xdr:row>46</xdr:row>
      <xdr:rowOff>0</xdr:rowOff>
    </xdr:from>
    <xdr:to>
      <xdr:col>8</xdr:col>
      <xdr:colOff>295275</xdr:colOff>
      <xdr:row>60</xdr:row>
      <xdr:rowOff>28575</xdr:rowOff>
    </xdr:to>
    <xdr:pic>
      <xdr:nvPicPr>
        <xdr:cNvPr id="14378"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0" y="12674600"/>
          <a:ext cx="5502275" cy="233997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9525</xdr:colOff>
          <xdr:row>30</xdr:row>
          <xdr:rowOff>19050</xdr:rowOff>
        </xdr:from>
        <xdr:to>
          <xdr:col>7</xdr:col>
          <xdr:colOff>438150</xdr:colOff>
          <xdr:row>31</xdr:row>
          <xdr:rowOff>0</xdr:rowOff>
        </xdr:to>
        <xdr:sp macro="" textlink="">
          <xdr:nvSpPr>
            <xdr:cNvPr id="14337" name="Check Box 1" hidden="1">
              <a:extLst>
                <a:ext uri="{63B3BB69-23CF-44E3-9099-C40C66FF867C}">
                  <a14:compatExt spid="_x0000_s143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Chilled Water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30</xdr:row>
          <xdr:rowOff>19050</xdr:rowOff>
        </xdr:from>
        <xdr:to>
          <xdr:col>9</xdr:col>
          <xdr:colOff>352425</xdr:colOff>
          <xdr:row>31</xdr:row>
          <xdr:rowOff>0</xdr:rowOff>
        </xdr:to>
        <xdr:sp macro="" textlink="">
          <xdr:nvSpPr>
            <xdr:cNvPr id="14338" name="Check Box 2" hidden="1">
              <a:extLst>
                <a:ext uri="{63B3BB69-23CF-44E3-9099-C40C66FF867C}">
                  <a14:compatExt spid="_x0000_s143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Ice Bank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30</xdr:row>
          <xdr:rowOff>9525</xdr:rowOff>
        </xdr:from>
        <xdr:to>
          <xdr:col>11</xdr:col>
          <xdr:colOff>533400</xdr:colOff>
          <xdr:row>30</xdr:row>
          <xdr:rowOff>200025</xdr:rowOff>
        </xdr:to>
        <xdr:sp macro="" textlink="">
          <xdr:nvSpPr>
            <xdr:cNvPr id="14339" name="Check Box 3" hidden="1">
              <a:extLst>
                <a:ext uri="{63B3BB69-23CF-44E3-9099-C40C66FF867C}">
                  <a14:compatExt spid="_x0000_s143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Ice Harvester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33</xdr:row>
          <xdr:rowOff>9525</xdr:rowOff>
        </xdr:from>
        <xdr:to>
          <xdr:col>7</xdr:col>
          <xdr:colOff>447675</xdr:colOff>
          <xdr:row>34</xdr:row>
          <xdr:rowOff>0</xdr:rowOff>
        </xdr:to>
        <xdr:sp macro="" textlink="">
          <xdr:nvSpPr>
            <xdr:cNvPr id="14340" name="Check Box 4" hidden="1">
              <a:extLst>
                <a:ext uri="{63B3BB69-23CF-44E3-9099-C40C66FF867C}">
                  <a14:compatExt spid="_x0000_s143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Demand Limiting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33</xdr:row>
          <xdr:rowOff>9525</xdr:rowOff>
        </xdr:from>
        <xdr:to>
          <xdr:col>10</xdr:col>
          <xdr:colOff>542925</xdr:colOff>
          <xdr:row>34</xdr:row>
          <xdr:rowOff>0</xdr:rowOff>
        </xdr:to>
        <xdr:sp macro="" textlink="">
          <xdr:nvSpPr>
            <xdr:cNvPr id="14341" name="Check Box 5" hidden="1">
              <a:extLst>
                <a:ext uri="{63B3BB69-23CF-44E3-9099-C40C66FF867C}">
                  <a14:compatExt spid="_x0000_s143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Maximum Cooling Shift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35</xdr:row>
          <xdr:rowOff>0</xdr:rowOff>
        </xdr:from>
        <xdr:to>
          <xdr:col>7</xdr:col>
          <xdr:colOff>438150</xdr:colOff>
          <xdr:row>36</xdr:row>
          <xdr:rowOff>0</xdr:rowOff>
        </xdr:to>
        <xdr:sp macro="" textlink="">
          <xdr:nvSpPr>
            <xdr:cNvPr id="14342" name="Check Box 6" hidden="1">
              <a:extLst>
                <a:ext uri="{63B3BB69-23CF-44E3-9099-C40C66FF867C}">
                  <a14:compatExt spid="_x0000_s143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Partial Storage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35</xdr:row>
          <xdr:rowOff>9525</xdr:rowOff>
        </xdr:from>
        <xdr:to>
          <xdr:col>11</xdr:col>
          <xdr:colOff>0</xdr:colOff>
          <xdr:row>36</xdr:row>
          <xdr:rowOff>0</xdr:rowOff>
        </xdr:to>
        <xdr:sp macro="" textlink="">
          <xdr:nvSpPr>
            <xdr:cNvPr id="14343" name="Check Box 7" hidden="1">
              <a:extLst>
                <a:ext uri="{63B3BB69-23CF-44E3-9099-C40C66FF867C}">
                  <a14:compatExt spid="_x0000_s143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Full Storage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41</xdr:row>
          <xdr:rowOff>9525</xdr:rowOff>
        </xdr:from>
        <xdr:to>
          <xdr:col>7</xdr:col>
          <xdr:colOff>466725</xdr:colOff>
          <xdr:row>42</xdr:row>
          <xdr:rowOff>0</xdr:rowOff>
        </xdr:to>
        <xdr:sp macro="" textlink="">
          <xdr:nvSpPr>
            <xdr:cNvPr id="14344" name="Check Box 8" hidden="1">
              <a:extLst>
                <a:ext uri="{63B3BB69-23CF-44E3-9099-C40C66FF867C}">
                  <a14:compatExt spid="_x0000_s143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Air Cooled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41</xdr:row>
          <xdr:rowOff>9525</xdr:rowOff>
        </xdr:from>
        <xdr:to>
          <xdr:col>11</xdr:col>
          <xdr:colOff>0</xdr:colOff>
          <xdr:row>42</xdr:row>
          <xdr:rowOff>0</xdr:rowOff>
        </xdr:to>
        <xdr:sp macro="" textlink="">
          <xdr:nvSpPr>
            <xdr:cNvPr id="14345" name="Check Box 9" hidden="1">
              <a:extLst>
                <a:ext uri="{63B3BB69-23CF-44E3-9099-C40C66FF867C}">
                  <a14:compatExt spid="_x0000_s143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Water Cooled</a:t>
              </a:r>
            </a:p>
          </xdr:txBody>
        </xdr:sp>
        <xdr:clientData/>
      </xdr:twoCellAnchor>
    </mc:Choice>
    <mc:Fallback/>
  </mc:AlternateContent>
  <xdr:twoCellAnchor editAs="oneCell">
    <xdr:from>
      <xdr:col>0</xdr:col>
      <xdr:colOff>38100</xdr:colOff>
      <xdr:row>0</xdr:row>
      <xdr:rowOff>1</xdr:rowOff>
    </xdr:from>
    <xdr:to>
      <xdr:col>3</xdr:col>
      <xdr:colOff>685800</xdr:colOff>
      <xdr:row>0</xdr:row>
      <xdr:rowOff>760233</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 y="1"/>
          <a:ext cx="2257425" cy="76023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2</xdr:col>
      <xdr:colOff>1226781</xdr:colOff>
      <xdr:row>1</xdr:row>
      <xdr:rowOff>133350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9525"/>
          <a:ext cx="2036406" cy="685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39.x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 Type="http://schemas.openxmlformats.org/officeDocument/2006/relationships/drawing" Target="../drawings/drawing4.xml"/><Relationship Id="rId16" Type="http://schemas.openxmlformats.org/officeDocument/2006/relationships/ctrlProp" Target="../ctrlProps/ctrlProp34.xml"/><Relationship Id="rId20" Type="http://schemas.openxmlformats.org/officeDocument/2006/relationships/ctrlProp" Target="../ctrlProps/ctrlProp38.xml"/><Relationship Id="rId1" Type="http://schemas.openxmlformats.org/officeDocument/2006/relationships/printerSettings" Target="../printerSettings/printerSettings4.bin"/><Relationship Id="rId6" Type="http://schemas.openxmlformats.org/officeDocument/2006/relationships/ctrlProp" Target="../ctrlProps/ctrlProp24.xml"/><Relationship Id="rId11" Type="http://schemas.openxmlformats.org/officeDocument/2006/relationships/ctrlProp" Target="../ctrlProps/ctrlProp29.xml"/><Relationship Id="rId5" Type="http://schemas.openxmlformats.org/officeDocument/2006/relationships/ctrlProp" Target="../ctrlProps/ctrlProp23.xml"/><Relationship Id="rId15" Type="http://schemas.openxmlformats.org/officeDocument/2006/relationships/ctrlProp" Target="../ctrlProps/ctrlProp33.xml"/><Relationship Id="rId23" Type="http://schemas.openxmlformats.org/officeDocument/2006/relationships/ctrlProp" Target="../ctrlProps/ctrlProp41.xml"/><Relationship Id="rId10" Type="http://schemas.openxmlformats.org/officeDocument/2006/relationships/ctrlProp" Target="../ctrlProps/ctrlProp28.xml"/><Relationship Id="rId19" Type="http://schemas.openxmlformats.org/officeDocument/2006/relationships/ctrlProp" Target="../ctrlProps/ctrlProp37.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 Id="rId22" Type="http://schemas.openxmlformats.org/officeDocument/2006/relationships/ctrlProp" Target="../ctrlProps/ctrlProp40.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6.xml"/><Relationship Id="rId3" Type="http://schemas.openxmlformats.org/officeDocument/2006/relationships/vmlDrawing" Target="../drawings/vmlDrawing3.vml"/><Relationship Id="rId7" Type="http://schemas.openxmlformats.org/officeDocument/2006/relationships/ctrlProp" Target="../ctrlProps/ctrlProp45.xml"/><Relationship Id="rId12" Type="http://schemas.openxmlformats.org/officeDocument/2006/relationships/ctrlProp" Target="../ctrlProps/ctrlProp50.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44.xml"/><Relationship Id="rId11" Type="http://schemas.openxmlformats.org/officeDocument/2006/relationships/ctrlProp" Target="../ctrlProps/ctrlProp49.xml"/><Relationship Id="rId5" Type="http://schemas.openxmlformats.org/officeDocument/2006/relationships/ctrlProp" Target="../ctrlProps/ctrlProp43.xml"/><Relationship Id="rId10" Type="http://schemas.openxmlformats.org/officeDocument/2006/relationships/ctrlProp" Target="../ctrlProps/ctrlProp48.xml"/><Relationship Id="rId4" Type="http://schemas.openxmlformats.org/officeDocument/2006/relationships/ctrlProp" Target="../ctrlProps/ctrlProp42.xml"/><Relationship Id="rId9" Type="http://schemas.openxmlformats.org/officeDocument/2006/relationships/ctrlProp" Target="../ctrlProps/ctrlProp47.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M76"/>
  <sheetViews>
    <sheetView showGridLines="0" tabSelected="1" zoomScaleNormal="100" workbookViewId="0">
      <selection activeCell="O27" sqref="O27"/>
    </sheetView>
  </sheetViews>
  <sheetFormatPr defaultRowHeight="14.25" x14ac:dyDescent="0.3"/>
  <cols>
    <col min="1" max="2" width="9.140625" style="10"/>
    <col min="3" max="3" width="10.85546875" style="10" customWidth="1"/>
    <col min="4" max="6" width="9.140625" style="10"/>
    <col min="7" max="7" width="11.140625" style="10" customWidth="1"/>
    <col min="8" max="8" width="10" style="10" customWidth="1"/>
    <col min="9" max="9" width="8.42578125" style="10" customWidth="1"/>
    <col min="10" max="10" width="9.5703125" style="10" customWidth="1"/>
    <col min="11" max="16384" width="9.140625" style="10"/>
  </cols>
  <sheetData>
    <row r="1" spans="1:13" ht="48" customHeight="1" x14ac:dyDescent="0.3">
      <c r="D1" s="255" t="s">
        <v>245</v>
      </c>
      <c r="E1" s="256"/>
      <c r="F1" s="256"/>
      <c r="G1" s="256"/>
      <c r="H1" s="256"/>
      <c r="I1" s="256"/>
      <c r="J1" s="256"/>
    </row>
    <row r="2" spans="1:13" ht="9.75" customHeight="1" x14ac:dyDescent="0.3"/>
    <row r="3" spans="1:13" ht="15" customHeight="1" x14ac:dyDescent="0.3">
      <c r="A3" s="257" t="s">
        <v>325</v>
      </c>
      <c r="B3" s="257"/>
      <c r="C3" s="257"/>
      <c r="D3" s="257"/>
      <c r="E3" s="257"/>
      <c r="F3" s="257"/>
      <c r="G3" s="257"/>
      <c r="H3" s="257"/>
      <c r="I3" s="257"/>
      <c r="J3" s="257"/>
      <c r="K3" s="24"/>
      <c r="L3" s="24"/>
      <c r="M3" s="24"/>
    </row>
    <row r="4" spans="1:13" ht="15" customHeight="1" x14ac:dyDescent="0.3">
      <c r="A4" s="257"/>
      <c r="B4" s="257"/>
      <c r="C4" s="257"/>
      <c r="D4" s="257"/>
      <c r="E4" s="257"/>
      <c r="F4" s="257"/>
      <c r="G4" s="257"/>
      <c r="H4" s="257"/>
      <c r="I4" s="257"/>
      <c r="J4" s="257"/>
      <c r="K4" s="24"/>
      <c r="L4" s="24"/>
      <c r="M4" s="24"/>
    </row>
    <row r="5" spans="1:13" ht="15" customHeight="1" x14ac:dyDescent="0.3">
      <c r="A5" s="257"/>
      <c r="B5" s="257"/>
      <c r="C5" s="257"/>
      <c r="D5" s="257"/>
      <c r="E5" s="257"/>
      <c r="F5" s="257"/>
      <c r="G5" s="257"/>
      <c r="H5" s="257"/>
      <c r="I5" s="257"/>
      <c r="J5" s="257"/>
      <c r="K5" s="24"/>
      <c r="L5" s="24"/>
      <c r="M5" s="24"/>
    </row>
    <row r="6" spans="1:13" ht="6" customHeight="1" x14ac:dyDescent="0.3">
      <c r="A6" s="38"/>
      <c r="B6" s="39"/>
      <c r="C6" s="39"/>
      <c r="D6" s="39"/>
      <c r="E6" s="39"/>
      <c r="F6" s="39"/>
      <c r="G6" s="39"/>
      <c r="H6" s="39"/>
      <c r="I6" s="39"/>
      <c r="J6" s="39"/>
      <c r="K6" s="24"/>
      <c r="L6" s="24"/>
      <c r="M6" s="24"/>
    </row>
    <row r="7" spans="1:13" s="11" customFormat="1" ht="15" customHeight="1" x14ac:dyDescent="0.25">
      <c r="A7" s="258" t="s">
        <v>229</v>
      </c>
      <c r="B7" s="259"/>
      <c r="C7" s="259"/>
      <c r="D7" s="259"/>
      <c r="E7" s="259"/>
      <c r="F7" s="259"/>
      <c r="G7" s="259"/>
      <c r="H7" s="259"/>
      <c r="I7" s="259"/>
      <c r="J7" s="260"/>
    </row>
    <row r="8" spans="1:13" s="12" customFormat="1" x14ac:dyDescent="0.3">
      <c r="A8" s="40"/>
      <c r="B8" s="41"/>
      <c r="C8" s="41"/>
      <c r="D8" s="41"/>
      <c r="E8" s="41"/>
      <c r="F8" s="41"/>
      <c r="G8" s="41"/>
      <c r="H8" s="41"/>
      <c r="I8" s="41"/>
      <c r="J8" s="42"/>
    </row>
    <row r="9" spans="1:13" s="12" customFormat="1" x14ac:dyDescent="0.3">
      <c r="A9" s="43" t="b">
        <v>0</v>
      </c>
      <c r="B9" s="44"/>
      <c r="C9" s="44"/>
      <c r="D9" s="44" t="b">
        <v>0</v>
      </c>
      <c r="E9" s="44"/>
      <c r="F9" s="44"/>
      <c r="G9" s="44" t="b">
        <v>0</v>
      </c>
      <c r="H9" s="44"/>
      <c r="I9" s="44"/>
      <c r="J9" s="45"/>
    </row>
    <row r="10" spans="1:13" s="12" customFormat="1" x14ac:dyDescent="0.3">
      <c r="A10" s="43" t="b">
        <v>0</v>
      </c>
      <c r="B10" s="44"/>
      <c r="C10" s="44"/>
      <c r="D10" s="44" t="b">
        <v>0</v>
      </c>
      <c r="E10" s="44"/>
      <c r="F10" s="44"/>
      <c r="G10" s="44" t="b">
        <v>0</v>
      </c>
      <c r="H10" s="44"/>
      <c r="I10" s="44"/>
      <c r="J10" s="45"/>
    </row>
    <row r="11" spans="1:13" s="12" customFormat="1" x14ac:dyDescent="0.3">
      <c r="A11" s="43" t="b">
        <v>0</v>
      </c>
      <c r="B11" s="44"/>
      <c r="C11" s="44"/>
      <c r="D11" s="44" t="b">
        <v>0</v>
      </c>
      <c r="E11" s="44"/>
      <c r="F11" s="44"/>
      <c r="G11" s="44" t="b">
        <v>1</v>
      </c>
      <c r="H11" s="44"/>
      <c r="I11" s="44"/>
      <c r="J11" s="45"/>
    </row>
    <row r="12" spans="1:13" s="12" customFormat="1" x14ac:dyDescent="0.3">
      <c r="A12" s="43" t="b">
        <v>0</v>
      </c>
      <c r="B12" s="44"/>
      <c r="C12" s="44"/>
      <c r="D12" s="44" t="b">
        <v>0</v>
      </c>
      <c r="E12" s="44"/>
      <c r="F12" s="44"/>
      <c r="G12" s="44" t="b">
        <v>1</v>
      </c>
      <c r="H12" s="44"/>
      <c r="I12" s="44"/>
      <c r="J12" s="45"/>
    </row>
    <row r="13" spans="1:13" s="12" customFormat="1" x14ac:dyDescent="0.3">
      <c r="A13" s="43" t="b">
        <v>0</v>
      </c>
      <c r="B13" s="44"/>
      <c r="C13" s="44"/>
      <c r="D13" s="44" t="b">
        <v>0</v>
      </c>
      <c r="E13" s="44"/>
      <c r="F13" s="44"/>
      <c r="G13" s="44" t="b">
        <v>0</v>
      </c>
      <c r="H13" s="44"/>
      <c r="I13" s="46"/>
      <c r="J13" s="45"/>
    </row>
    <row r="14" spans="1:13" s="12" customFormat="1" ht="15" thickBot="1" x14ac:dyDescent="0.35">
      <c r="A14" s="43" t="b">
        <v>0</v>
      </c>
      <c r="B14" s="44"/>
      <c r="C14" s="44"/>
      <c r="D14" s="44" t="b">
        <v>0</v>
      </c>
      <c r="E14" s="44"/>
      <c r="F14" s="44"/>
      <c r="G14" s="261"/>
      <c r="H14" s="261"/>
      <c r="I14" s="261"/>
      <c r="J14" s="47"/>
    </row>
    <row r="15" spans="1:13" ht="19.5" thickBot="1" x14ac:dyDescent="0.35">
      <c r="A15" s="254" t="s">
        <v>0</v>
      </c>
      <c r="B15" s="254"/>
      <c r="C15" s="254"/>
      <c r="D15" s="254"/>
      <c r="E15" s="254"/>
      <c r="F15" s="254"/>
      <c r="G15" s="254"/>
      <c r="H15" s="254"/>
      <c r="I15" s="254"/>
      <c r="J15" s="254"/>
    </row>
    <row r="16" spans="1:13" ht="5.25" customHeight="1" x14ac:dyDescent="0.3">
      <c r="A16" s="48"/>
      <c r="B16" s="49"/>
      <c r="C16" s="49"/>
      <c r="D16" s="49"/>
      <c r="E16" s="49"/>
      <c r="F16" s="49"/>
      <c r="G16" s="49"/>
      <c r="H16" s="49"/>
      <c r="I16" s="50"/>
      <c r="J16" s="50"/>
    </row>
    <row r="17" spans="1:10" ht="18" customHeight="1" x14ac:dyDescent="0.3">
      <c r="A17" s="251"/>
      <c r="B17" s="251"/>
      <c r="C17" s="251"/>
      <c r="D17" s="251"/>
      <c r="E17" s="251"/>
      <c r="F17" s="86"/>
      <c r="G17" s="86" t="s">
        <v>126</v>
      </c>
      <c r="H17" s="87"/>
      <c r="I17" s="262"/>
      <c r="J17" s="251"/>
    </row>
    <row r="18" spans="1:10" s="13" customFormat="1" ht="15" customHeight="1" x14ac:dyDescent="0.25">
      <c r="A18" s="88" t="s">
        <v>22</v>
      </c>
      <c r="B18" s="88"/>
      <c r="C18" s="88"/>
      <c r="D18" s="88"/>
      <c r="E18" s="88"/>
      <c r="F18" s="89"/>
      <c r="G18" s="89"/>
      <c r="H18" s="88"/>
      <c r="I18" s="89"/>
      <c r="J18" s="89"/>
    </row>
    <row r="19" spans="1:10" s="13" customFormat="1" ht="1.5" hidden="1" customHeight="1" x14ac:dyDescent="0.25">
      <c r="A19" s="88"/>
      <c r="B19" s="88"/>
      <c r="C19" s="88"/>
      <c r="D19" s="88"/>
      <c r="E19" s="88"/>
      <c r="F19" s="90"/>
      <c r="G19" s="91"/>
      <c r="H19" s="92" t="b">
        <v>0</v>
      </c>
      <c r="I19" s="93"/>
      <c r="J19" s="93"/>
    </row>
    <row r="20" spans="1:10" ht="18" customHeight="1" x14ac:dyDescent="0.3">
      <c r="A20" s="248"/>
      <c r="B20" s="248"/>
      <c r="C20" s="248"/>
      <c r="D20" s="248"/>
      <c r="E20" s="249"/>
      <c r="F20" s="249"/>
      <c r="G20" s="249"/>
      <c r="H20" s="249"/>
      <c r="I20" s="249"/>
      <c r="J20" s="249"/>
    </row>
    <row r="21" spans="1:10" s="13" customFormat="1" ht="12" x14ac:dyDescent="0.25">
      <c r="A21" s="88" t="s">
        <v>21</v>
      </c>
      <c r="B21" s="88"/>
      <c r="C21" s="88"/>
      <c r="D21" s="88"/>
      <c r="E21" s="88"/>
      <c r="F21" s="88"/>
      <c r="G21" s="88"/>
      <c r="H21" s="88"/>
      <c r="I21" s="88"/>
      <c r="J21" s="88"/>
    </row>
    <row r="22" spans="1:10" ht="18" customHeight="1" x14ac:dyDescent="0.3">
      <c r="A22" s="251"/>
      <c r="B22" s="251"/>
      <c r="C22" s="251"/>
      <c r="D22" s="251"/>
      <c r="E22" s="251"/>
      <c r="F22" s="250"/>
      <c r="G22" s="250"/>
      <c r="H22" s="250"/>
      <c r="I22" s="94"/>
      <c r="J22" s="94"/>
    </row>
    <row r="23" spans="1:10" s="13" customFormat="1" ht="12" x14ac:dyDescent="0.25">
      <c r="A23" s="88" t="s">
        <v>24</v>
      </c>
      <c r="B23" s="88"/>
      <c r="C23" s="88"/>
      <c r="D23" s="88"/>
      <c r="E23" s="88"/>
      <c r="F23" s="88" t="s">
        <v>3</v>
      </c>
      <c r="G23" s="88"/>
      <c r="H23" s="88"/>
      <c r="I23" s="88" t="s">
        <v>4</v>
      </c>
      <c r="J23" s="88" t="s">
        <v>5</v>
      </c>
    </row>
    <row r="24" spans="1:10" ht="18" customHeight="1" x14ac:dyDescent="0.3">
      <c r="A24" s="251"/>
      <c r="B24" s="251"/>
      <c r="C24" s="251"/>
      <c r="D24" s="251"/>
      <c r="E24" s="251"/>
      <c r="F24" s="250"/>
      <c r="G24" s="250"/>
      <c r="H24" s="250"/>
      <c r="I24" s="94"/>
      <c r="J24" s="94"/>
    </row>
    <row r="25" spans="1:10" s="13" customFormat="1" ht="12" x14ac:dyDescent="0.25">
      <c r="A25" s="88" t="s">
        <v>23</v>
      </c>
      <c r="B25" s="88"/>
      <c r="C25" s="88"/>
      <c r="D25" s="88"/>
      <c r="E25" s="88"/>
      <c r="F25" s="88" t="s">
        <v>3</v>
      </c>
      <c r="G25" s="88"/>
      <c r="H25" s="88"/>
      <c r="I25" s="88" t="s">
        <v>4</v>
      </c>
      <c r="J25" s="88" t="s">
        <v>5</v>
      </c>
    </row>
    <row r="26" spans="1:10" ht="18" customHeight="1" x14ac:dyDescent="0.3">
      <c r="A26" s="251"/>
      <c r="B26" s="251"/>
      <c r="C26" s="251"/>
      <c r="D26" s="251"/>
      <c r="E26" s="251"/>
      <c r="F26" s="251"/>
      <c r="G26" s="95"/>
      <c r="H26" s="250"/>
      <c r="I26" s="250"/>
      <c r="J26" s="250"/>
    </row>
    <row r="27" spans="1:10" s="13" customFormat="1" ht="12" x14ac:dyDescent="0.25">
      <c r="A27" s="88" t="s">
        <v>1</v>
      </c>
      <c r="B27" s="88"/>
      <c r="C27" s="88"/>
      <c r="D27" s="88"/>
      <c r="E27" s="88"/>
      <c r="F27" s="88"/>
      <c r="G27" s="88"/>
      <c r="H27" s="88" t="s">
        <v>2</v>
      </c>
      <c r="I27" s="88"/>
      <c r="J27" s="88"/>
    </row>
    <row r="28" spans="1:10" ht="18" customHeight="1" x14ac:dyDescent="0.3">
      <c r="A28" s="251"/>
      <c r="B28" s="251"/>
      <c r="C28" s="251"/>
      <c r="D28" s="251"/>
      <c r="E28" s="251"/>
      <c r="F28" s="251"/>
      <c r="G28" s="87"/>
      <c r="H28" s="250"/>
      <c r="I28" s="250"/>
      <c r="J28" s="250"/>
    </row>
    <row r="29" spans="1:10" s="13" customFormat="1" ht="12" x14ac:dyDescent="0.25">
      <c r="A29" s="88" t="s">
        <v>130</v>
      </c>
      <c r="B29" s="88"/>
      <c r="C29" s="88"/>
      <c r="D29" s="88"/>
      <c r="E29" s="88"/>
      <c r="F29" s="88"/>
      <c r="G29" s="88"/>
      <c r="H29" s="88" t="s">
        <v>6</v>
      </c>
      <c r="I29" s="88"/>
      <c r="J29" s="88"/>
    </row>
    <row r="30" spans="1:10" ht="15" thickBot="1" x14ac:dyDescent="0.35">
      <c r="A30" s="53"/>
      <c r="B30" s="53"/>
      <c r="C30" s="53"/>
      <c r="D30" s="53"/>
      <c r="E30" s="53"/>
      <c r="F30" s="53"/>
      <c r="G30" s="53"/>
      <c r="H30" s="53"/>
      <c r="I30" s="53"/>
      <c r="J30" s="53"/>
    </row>
    <row r="31" spans="1:10" ht="6.75" customHeight="1" x14ac:dyDescent="0.3">
      <c r="A31" s="49"/>
      <c r="B31" s="49"/>
      <c r="C31" s="49"/>
      <c r="D31" s="49"/>
      <c r="E31" s="49"/>
      <c r="F31" s="49"/>
      <c r="G31" s="49"/>
      <c r="H31" s="49"/>
      <c r="I31" s="49"/>
      <c r="J31" s="49"/>
    </row>
    <row r="32" spans="1:10" ht="15.75" x14ac:dyDescent="0.3">
      <c r="A32" s="178" t="s">
        <v>255</v>
      </c>
      <c r="B32" s="49"/>
      <c r="C32" s="49"/>
      <c r="D32" s="49"/>
      <c r="E32" s="49"/>
      <c r="F32" s="49"/>
      <c r="G32" s="49"/>
      <c r="H32" s="49"/>
      <c r="I32" s="49"/>
      <c r="J32" s="49"/>
    </row>
    <row r="33" spans="1:10" x14ac:dyDescent="0.3">
      <c r="A33" s="49"/>
      <c r="B33" s="49"/>
      <c r="C33" s="49"/>
      <c r="D33" s="49"/>
      <c r="E33" s="49"/>
      <c r="F33" s="49"/>
      <c r="G33" s="49"/>
      <c r="H33" s="49"/>
      <c r="I33" s="49"/>
      <c r="J33" s="49"/>
    </row>
    <row r="34" spans="1:10" x14ac:dyDescent="0.3">
      <c r="A34" s="49"/>
      <c r="B34" s="49"/>
      <c r="C34" s="49"/>
      <c r="D34" s="49"/>
      <c r="E34" s="49"/>
      <c r="F34" s="49"/>
      <c r="G34" s="49"/>
      <c r="H34" s="49"/>
      <c r="I34" s="49"/>
      <c r="J34" s="49"/>
    </row>
    <row r="35" spans="1:10" ht="12.75" customHeight="1" thickBot="1" x14ac:dyDescent="0.35">
      <c r="A35" s="49"/>
      <c r="B35" s="49"/>
      <c r="C35" s="49"/>
      <c r="D35" s="49"/>
      <c r="E35" s="49"/>
      <c r="F35" s="49"/>
      <c r="G35" s="49"/>
      <c r="H35" s="49"/>
      <c r="I35" s="49"/>
      <c r="J35" s="49"/>
    </row>
    <row r="36" spans="1:10" ht="18.75" x14ac:dyDescent="0.3">
      <c r="A36" s="102"/>
      <c r="B36" s="102"/>
      <c r="C36" s="254" t="s">
        <v>7</v>
      </c>
      <c r="D36" s="254"/>
      <c r="E36" s="254"/>
      <c r="F36" s="254"/>
      <c r="G36" s="254"/>
      <c r="H36" s="254"/>
      <c r="I36" s="253"/>
      <c r="J36" s="253"/>
    </row>
    <row r="37" spans="1:10" ht="15" customHeight="1" x14ac:dyDescent="0.3">
      <c r="A37" s="252" t="s">
        <v>315</v>
      </c>
      <c r="B37" s="252"/>
      <c r="C37" s="252"/>
      <c r="D37" s="252"/>
      <c r="E37" s="252"/>
      <c r="F37" s="252"/>
      <c r="G37" s="252"/>
      <c r="H37" s="252"/>
      <c r="I37" s="252"/>
      <c r="J37" s="252"/>
    </row>
    <row r="38" spans="1:10" x14ac:dyDescent="0.3">
      <c r="A38" s="252"/>
      <c r="B38" s="252"/>
      <c r="C38" s="252"/>
      <c r="D38" s="252"/>
      <c r="E38" s="252"/>
      <c r="F38" s="252"/>
      <c r="G38" s="252"/>
      <c r="H38" s="252"/>
      <c r="I38" s="252"/>
      <c r="J38" s="252"/>
    </row>
    <row r="39" spans="1:10" x14ac:dyDescent="0.3">
      <c r="A39" s="252"/>
      <c r="B39" s="252"/>
      <c r="C39" s="252"/>
      <c r="D39" s="252"/>
      <c r="E39" s="252"/>
      <c r="F39" s="252"/>
      <c r="G39" s="252"/>
      <c r="H39" s="252"/>
      <c r="I39" s="252"/>
      <c r="J39" s="252"/>
    </row>
    <row r="40" spans="1:10" x14ac:dyDescent="0.3">
      <c r="A40" s="252"/>
      <c r="B40" s="252"/>
      <c r="C40" s="252"/>
      <c r="D40" s="252"/>
      <c r="E40" s="252"/>
      <c r="F40" s="252"/>
      <c r="G40" s="252"/>
      <c r="H40" s="252"/>
      <c r="I40" s="252"/>
      <c r="J40" s="252"/>
    </row>
    <row r="41" spans="1:10" x14ac:dyDescent="0.3">
      <c r="A41" s="252"/>
      <c r="B41" s="252"/>
      <c r="C41" s="252"/>
      <c r="D41" s="252"/>
      <c r="E41" s="252"/>
      <c r="F41" s="252"/>
      <c r="G41" s="252"/>
      <c r="H41" s="252"/>
      <c r="I41" s="252"/>
      <c r="J41" s="252"/>
    </row>
    <row r="42" spans="1:10" x14ac:dyDescent="0.3">
      <c r="A42" s="252"/>
      <c r="B42" s="252"/>
      <c r="C42" s="252"/>
      <c r="D42" s="252"/>
      <c r="E42" s="252"/>
      <c r="F42" s="252"/>
      <c r="G42" s="252"/>
      <c r="H42" s="252"/>
      <c r="I42" s="252"/>
      <c r="J42" s="252"/>
    </row>
    <row r="43" spans="1:10" x14ac:dyDescent="0.3">
      <c r="A43" s="252"/>
      <c r="B43" s="252"/>
      <c r="C43" s="252"/>
      <c r="D43" s="252"/>
      <c r="E43" s="252"/>
      <c r="F43" s="252"/>
      <c r="G43" s="252"/>
      <c r="H43" s="252"/>
      <c r="I43" s="252"/>
      <c r="J43" s="252"/>
    </row>
    <row r="44" spans="1:10" x14ac:dyDescent="0.3">
      <c r="A44" s="252"/>
      <c r="B44" s="252"/>
      <c r="C44" s="252"/>
      <c r="D44" s="252"/>
      <c r="E44" s="252"/>
      <c r="F44" s="252"/>
      <c r="G44" s="252"/>
      <c r="H44" s="252"/>
      <c r="I44" s="252"/>
      <c r="J44" s="252"/>
    </row>
    <row r="45" spans="1:10" x14ac:dyDescent="0.3">
      <c r="A45" s="252"/>
      <c r="B45" s="252"/>
      <c r="C45" s="252"/>
      <c r="D45" s="252"/>
      <c r="E45" s="252"/>
      <c r="F45" s="252"/>
      <c r="G45" s="252"/>
      <c r="H45" s="252"/>
      <c r="I45" s="252"/>
      <c r="J45" s="252"/>
    </row>
    <row r="46" spans="1:10" x14ac:dyDescent="0.3">
      <c r="A46" s="252"/>
      <c r="B46" s="252"/>
      <c r="C46" s="252"/>
      <c r="D46" s="252"/>
      <c r="E46" s="252"/>
      <c r="F46" s="252"/>
      <c r="G46" s="252"/>
      <c r="H46" s="252"/>
      <c r="I46" s="252"/>
      <c r="J46" s="252"/>
    </row>
    <row r="47" spans="1:10" x14ac:dyDescent="0.3">
      <c r="A47" s="252"/>
      <c r="B47" s="252"/>
      <c r="C47" s="252"/>
      <c r="D47" s="252"/>
      <c r="E47" s="252"/>
      <c r="F47" s="252"/>
      <c r="G47" s="252"/>
      <c r="H47" s="252"/>
      <c r="I47" s="252"/>
      <c r="J47" s="252"/>
    </row>
    <row r="48" spans="1:10" x14ac:dyDescent="0.3">
      <c r="A48" s="252"/>
      <c r="B48" s="252"/>
      <c r="C48" s="252"/>
      <c r="D48" s="252"/>
      <c r="E48" s="252"/>
      <c r="F48" s="252"/>
      <c r="G48" s="252"/>
      <c r="H48" s="252"/>
      <c r="I48" s="252"/>
      <c r="J48" s="252"/>
    </row>
    <row r="49" spans="1:10" x14ac:dyDescent="0.3">
      <c r="A49" s="252"/>
      <c r="B49" s="252"/>
      <c r="C49" s="252"/>
      <c r="D49" s="252"/>
      <c r="E49" s="252"/>
      <c r="F49" s="252"/>
      <c r="G49" s="252"/>
      <c r="H49" s="252"/>
      <c r="I49" s="252"/>
      <c r="J49" s="252"/>
    </row>
    <row r="50" spans="1:10" x14ac:dyDescent="0.3">
      <c r="A50" s="251"/>
      <c r="B50" s="251"/>
      <c r="C50" s="251"/>
      <c r="D50" s="96"/>
      <c r="E50" s="251"/>
      <c r="F50" s="251"/>
      <c r="G50" s="251"/>
      <c r="H50" s="251"/>
      <c r="I50" s="97"/>
      <c r="J50" s="94"/>
    </row>
    <row r="51" spans="1:10" s="13" customFormat="1" ht="12" x14ac:dyDescent="0.25">
      <c r="A51" s="51" t="s">
        <v>259</v>
      </c>
      <c r="B51" s="51"/>
      <c r="C51" s="51"/>
      <c r="D51" s="51"/>
      <c r="E51" s="51" t="s">
        <v>258</v>
      </c>
      <c r="F51" s="51"/>
      <c r="G51" s="51"/>
      <c r="H51" s="51"/>
      <c r="I51" s="51"/>
      <c r="J51" s="51" t="s">
        <v>8</v>
      </c>
    </row>
    <row r="52" spans="1:10" s="13" customFormat="1" ht="12" x14ac:dyDescent="0.25">
      <c r="A52" s="51"/>
      <c r="B52" s="51"/>
      <c r="C52" s="51"/>
      <c r="D52" s="51"/>
      <c r="E52" s="51"/>
      <c r="F52" s="51"/>
      <c r="G52" s="51"/>
      <c r="H52" s="51"/>
      <c r="I52" s="51"/>
      <c r="J52" s="51"/>
    </row>
    <row r="53" spans="1:10" x14ac:dyDescent="0.3">
      <c r="A53" s="192" t="s">
        <v>326</v>
      </c>
      <c r="B53" s="52"/>
      <c r="C53" s="52"/>
      <c r="D53" s="52"/>
      <c r="E53" s="52"/>
      <c r="F53" s="52"/>
      <c r="G53" s="52"/>
      <c r="H53" s="52"/>
      <c r="I53" s="52"/>
      <c r="J53" s="52"/>
    </row>
    <row r="54" spans="1:10" x14ac:dyDescent="0.3">
      <c r="A54" s="52"/>
      <c r="B54" s="52"/>
      <c r="C54" s="52"/>
      <c r="D54" s="52"/>
      <c r="E54" s="52"/>
      <c r="F54" s="52"/>
      <c r="G54" s="52"/>
      <c r="H54" s="52"/>
      <c r="I54" s="52"/>
      <c r="J54" s="52"/>
    </row>
    <row r="55" spans="1:10" x14ac:dyDescent="0.3">
      <c r="A55" s="52"/>
      <c r="B55" s="52"/>
      <c r="C55" s="52"/>
      <c r="D55" s="52"/>
      <c r="E55" s="52"/>
      <c r="F55" s="52"/>
      <c r="G55" s="52"/>
      <c r="H55" s="52"/>
      <c r="I55" s="52"/>
      <c r="J55" s="52"/>
    </row>
    <row r="56" spans="1:10" x14ac:dyDescent="0.3">
      <c r="A56" s="52"/>
      <c r="B56" s="52"/>
      <c r="C56" s="52"/>
      <c r="D56" s="52"/>
      <c r="E56" s="52"/>
      <c r="F56" s="52"/>
      <c r="G56" s="52"/>
      <c r="H56" s="52"/>
      <c r="I56" s="52"/>
      <c r="J56" s="52"/>
    </row>
    <row r="57" spans="1:10" x14ac:dyDescent="0.3">
      <c r="A57" s="52"/>
      <c r="B57" s="52"/>
      <c r="C57" s="52"/>
      <c r="D57" s="52"/>
      <c r="E57" s="52"/>
      <c r="F57" s="52"/>
      <c r="G57" s="52"/>
      <c r="H57" s="52"/>
      <c r="I57" s="52"/>
      <c r="J57" s="52"/>
    </row>
    <row r="58" spans="1:10" x14ac:dyDescent="0.3">
      <c r="A58" s="52"/>
      <c r="B58" s="52"/>
      <c r="C58" s="52"/>
      <c r="D58" s="52"/>
      <c r="E58" s="52"/>
      <c r="F58" s="52"/>
      <c r="G58" s="52"/>
      <c r="H58" s="52"/>
      <c r="I58" s="52"/>
      <c r="J58" s="52"/>
    </row>
    <row r="59" spans="1:10" x14ac:dyDescent="0.3">
      <c r="A59" s="52"/>
      <c r="B59" s="52"/>
      <c r="C59" s="52"/>
      <c r="D59" s="52"/>
      <c r="E59" s="52"/>
      <c r="F59" s="52"/>
      <c r="G59" s="52"/>
      <c r="H59" s="52"/>
      <c r="I59" s="52"/>
      <c r="J59" s="52"/>
    </row>
    <row r="60" spans="1:10" x14ac:dyDescent="0.3">
      <c r="A60" s="52"/>
      <c r="B60" s="52"/>
      <c r="C60" s="52"/>
      <c r="D60" s="52"/>
      <c r="E60" s="52"/>
      <c r="F60" s="52"/>
      <c r="G60" s="52"/>
      <c r="H60" s="52"/>
      <c r="I60" s="52"/>
      <c r="J60" s="52"/>
    </row>
    <row r="61" spans="1:10" x14ac:dyDescent="0.3">
      <c r="A61" s="52"/>
      <c r="B61" s="52"/>
      <c r="C61" s="52"/>
      <c r="D61" s="52"/>
      <c r="E61" s="52"/>
      <c r="F61" s="52"/>
      <c r="G61" s="52"/>
      <c r="H61" s="52"/>
      <c r="I61" s="52"/>
      <c r="J61" s="52"/>
    </row>
    <row r="62" spans="1:10" x14ac:dyDescent="0.3">
      <c r="A62" s="85"/>
      <c r="B62" s="85"/>
      <c r="C62" s="85"/>
      <c r="D62" s="85"/>
      <c r="E62" s="85"/>
      <c r="F62" s="85"/>
      <c r="G62" s="52"/>
      <c r="H62" s="52"/>
      <c r="I62" s="52"/>
      <c r="J62" s="52"/>
    </row>
    <row r="63" spans="1:10" x14ac:dyDescent="0.3">
      <c r="A63" s="85"/>
      <c r="B63" s="85"/>
      <c r="C63" s="85"/>
      <c r="D63" s="85"/>
      <c r="E63" s="85"/>
      <c r="F63" s="85"/>
      <c r="G63" s="52"/>
      <c r="H63" s="52"/>
      <c r="I63" s="52"/>
      <c r="J63" s="52"/>
    </row>
    <row r="64" spans="1:10" x14ac:dyDescent="0.3">
      <c r="A64" s="85"/>
      <c r="B64" s="85"/>
      <c r="C64" s="85"/>
      <c r="D64" s="85"/>
      <c r="E64" s="85"/>
      <c r="F64" s="85"/>
      <c r="G64" s="52"/>
      <c r="H64" s="52"/>
      <c r="I64" s="52"/>
      <c r="J64" s="52"/>
    </row>
    <row r="65" spans="1:10" x14ac:dyDescent="0.3">
      <c r="A65" s="52"/>
      <c r="B65" s="52"/>
      <c r="C65" s="52"/>
      <c r="D65" s="52"/>
      <c r="E65" s="52"/>
      <c r="F65" s="52"/>
      <c r="G65" s="52"/>
      <c r="H65" s="52"/>
      <c r="I65" s="52"/>
      <c r="J65" s="52"/>
    </row>
    <row r="66" spans="1:10" x14ac:dyDescent="0.3">
      <c r="A66" s="52"/>
      <c r="B66" s="52"/>
      <c r="C66" s="52"/>
      <c r="D66" s="52"/>
      <c r="E66" s="52"/>
      <c r="F66" s="52"/>
      <c r="G66" s="52"/>
      <c r="H66" s="52"/>
      <c r="I66" s="52"/>
      <c r="J66" s="52"/>
    </row>
    <row r="67" spans="1:10" x14ac:dyDescent="0.3">
      <c r="A67" s="52"/>
      <c r="B67" s="52"/>
      <c r="C67" s="52"/>
      <c r="D67" s="52"/>
      <c r="E67" s="52"/>
      <c r="F67" s="52"/>
      <c r="G67" s="52"/>
      <c r="H67" s="52"/>
      <c r="I67" s="52"/>
      <c r="J67" s="52"/>
    </row>
    <row r="68" spans="1:10" x14ac:dyDescent="0.3">
      <c r="A68" s="52"/>
      <c r="B68" s="52"/>
      <c r="C68" s="52"/>
      <c r="D68" s="52"/>
      <c r="E68" s="52"/>
      <c r="F68" s="52"/>
      <c r="G68" s="52"/>
      <c r="H68" s="52"/>
      <c r="I68" s="52"/>
      <c r="J68" s="52"/>
    </row>
    <row r="69" spans="1:10" x14ac:dyDescent="0.3">
      <c r="A69" s="52"/>
      <c r="B69" s="52"/>
      <c r="C69" s="52"/>
      <c r="D69" s="52"/>
      <c r="E69" s="52"/>
      <c r="F69" s="52"/>
      <c r="G69" s="52"/>
      <c r="H69" s="52"/>
      <c r="I69" s="52"/>
      <c r="J69" s="52"/>
    </row>
    <row r="70" spans="1:10" x14ac:dyDescent="0.3">
      <c r="A70" s="52"/>
      <c r="B70" s="52"/>
      <c r="C70" s="52"/>
      <c r="D70" s="52"/>
      <c r="E70" s="52"/>
      <c r="F70" s="52"/>
      <c r="G70" s="52"/>
      <c r="H70" s="52"/>
      <c r="I70" s="52"/>
      <c r="J70" s="52"/>
    </row>
    <row r="71" spans="1:10" x14ac:dyDescent="0.3">
      <c r="A71" s="52"/>
      <c r="B71" s="52"/>
      <c r="C71" s="52"/>
      <c r="D71" s="52"/>
      <c r="E71" s="52"/>
      <c r="F71" s="52"/>
      <c r="G71" s="52"/>
      <c r="H71" s="52"/>
      <c r="I71" s="52"/>
      <c r="J71" s="52"/>
    </row>
    <row r="72" spans="1:10" x14ac:dyDescent="0.3">
      <c r="A72" s="52"/>
      <c r="B72" s="52"/>
      <c r="C72" s="52"/>
      <c r="D72" s="52"/>
      <c r="E72" s="52"/>
      <c r="F72" s="52"/>
      <c r="G72" s="52"/>
      <c r="H72" s="52"/>
      <c r="I72" s="52"/>
      <c r="J72" s="52"/>
    </row>
    <row r="73" spans="1:10" x14ac:dyDescent="0.3">
      <c r="A73" s="52"/>
      <c r="B73" s="52"/>
      <c r="C73" s="52"/>
      <c r="D73" s="52"/>
      <c r="E73" s="52"/>
      <c r="F73" s="52"/>
      <c r="G73" s="52"/>
      <c r="H73" s="52"/>
      <c r="I73" s="52"/>
      <c r="J73" s="52"/>
    </row>
    <row r="74" spans="1:10" x14ac:dyDescent="0.3">
      <c r="A74" s="52"/>
      <c r="B74" s="52"/>
      <c r="C74" s="52"/>
      <c r="D74" s="52"/>
      <c r="E74" s="52"/>
      <c r="F74" s="52"/>
      <c r="G74" s="52"/>
      <c r="H74" s="52"/>
      <c r="I74" s="52"/>
      <c r="J74" s="52"/>
    </row>
    <row r="76" spans="1:10" ht="4.5" customHeight="1" x14ac:dyDescent="0.3"/>
  </sheetData>
  <sheetProtection password="DDFD" sheet="1" objects="1" scenarios="1"/>
  <mergeCells count="21">
    <mergeCell ref="D1:J1"/>
    <mergeCell ref="A3:J5"/>
    <mergeCell ref="A7:J7"/>
    <mergeCell ref="A15:J15"/>
    <mergeCell ref="A17:E17"/>
    <mergeCell ref="G14:I14"/>
    <mergeCell ref="I17:J17"/>
    <mergeCell ref="E50:H50"/>
    <mergeCell ref="A50:C50"/>
    <mergeCell ref="A37:J49"/>
    <mergeCell ref="A26:F26"/>
    <mergeCell ref="A28:F28"/>
    <mergeCell ref="I36:J36"/>
    <mergeCell ref="C36:H36"/>
    <mergeCell ref="A20:J20"/>
    <mergeCell ref="F22:H22"/>
    <mergeCell ref="H28:J28"/>
    <mergeCell ref="A22:E22"/>
    <mergeCell ref="F24:H24"/>
    <mergeCell ref="H26:J26"/>
    <mergeCell ref="A24:E24"/>
  </mergeCells>
  <phoneticPr fontId="30" type="noConversion"/>
  <dataValidations count="3">
    <dataValidation allowBlank="1" showInputMessage="1" showErrorMessage="1" errorTitle="Invalid Input" error="Please input your five digit zip code." sqref="J24 J22"/>
    <dataValidation type="textLength" allowBlank="1" showInputMessage="1" showErrorMessage="1" errorTitle="Invalid Data" error="Please input your state using its appropriate two character designation." sqref="I22 I24">
      <formula1>2</formula1>
      <formula2>2</formula2>
    </dataValidation>
    <dataValidation type="date" operator="greaterThanOrEqual" allowBlank="1" showInputMessage="1" showErrorMessage="1" errorTitle="Invalid Input" error="Please input a valid date." sqref="I17:J17">
      <formula1>40179</formula1>
    </dataValidation>
  </dataValidations>
  <printOptions horizontalCentered="1"/>
  <pageMargins left="0.5" right="0.5" top="0.5" bottom="0.25" header="0.5" footer="0.5"/>
  <pageSetup scale="9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28575</xdr:colOff>
                    <xdr:row>7</xdr:row>
                    <xdr:rowOff>142875</xdr:rowOff>
                  </from>
                  <to>
                    <xdr:col>1</xdr:col>
                    <xdr:colOff>200025</xdr:colOff>
                    <xdr:row>9</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28575</xdr:colOff>
                    <xdr:row>8</xdr:row>
                    <xdr:rowOff>142875</xdr:rowOff>
                  </from>
                  <to>
                    <xdr:col>2</xdr:col>
                    <xdr:colOff>0</xdr:colOff>
                    <xdr:row>10</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28575</xdr:colOff>
                    <xdr:row>9</xdr:row>
                    <xdr:rowOff>142875</xdr:rowOff>
                  </from>
                  <to>
                    <xdr:col>1</xdr:col>
                    <xdr:colOff>600075</xdr:colOff>
                    <xdr:row>11</xdr:row>
                    <xdr:rowOff>38100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28575</xdr:colOff>
                    <xdr:row>12</xdr:row>
                    <xdr:rowOff>142875</xdr:rowOff>
                  </from>
                  <to>
                    <xdr:col>2</xdr:col>
                    <xdr:colOff>600075</xdr:colOff>
                    <xdr:row>14</xdr:row>
                    <xdr:rowOff>28575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xdr:col>
                    <xdr:colOff>28575</xdr:colOff>
                    <xdr:row>7</xdr:row>
                    <xdr:rowOff>142875</xdr:rowOff>
                  </from>
                  <to>
                    <xdr:col>4</xdr:col>
                    <xdr:colOff>590550</xdr:colOff>
                    <xdr:row>9</xdr:row>
                    <xdr:rowOff>28575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0</xdr:col>
                    <xdr:colOff>28575</xdr:colOff>
                    <xdr:row>10</xdr:row>
                    <xdr:rowOff>142875</xdr:rowOff>
                  </from>
                  <to>
                    <xdr:col>2</xdr:col>
                    <xdr:colOff>104775</xdr:colOff>
                    <xdr:row>12</xdr:row>
                    <xdr:rowOff>38100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0</xdr:col>
                    <xdr:colOff>28575</xdr:colOff>
                    <xdr:row>11</xdr:row>
                    <xdr:rowOff>142875</xdr:rowOff>
                  </from>
                  <to>
                    <xdr:col>2</xdr:col>
                    <xdr:colOff>600075</xdr:colOff>
                    <xdr:row>13</xdr:row>
                    <xdr:rowOff>38100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3</xdr:col>
                    <xdr:colOff>28575</xdr:colOff>
                    <xdr:row>8</xdr:row>
                    <xdr:rowOff>142875</xdr:rowOff>
                  </from>
                  <to>
                    <xdr:col>4</xdr:col>
                    <xdr:colOff>590550</xdr:colOff>
                    <xdr:row>10</xdr:row>
                    <xdr:rowOff>28575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xdr:col>
                    <xdr:colOff>28575</xdr:colOff>
                    <xdr:row>9</xdr:row>
                    <xdr:rowOff>142875</xdr:rowOff>
                  </from>
                  <to>
                    <xdr:col>4</xdr:col>
                    <xdr:colOff>590550</xdr:colOff>
                    <xdr:row>11</xdr:row>
                    <xdr:rowOff>28575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3</xdr:col>
                    <xdr:colOff>28575</xdr:colOff>
                    <xdr:row>10</xdr:row>
                    <xdr:rowOff>142875</xdr:rowOff>
                  </from>
                  <to>
                    <xdr:col>4</xdr:col>
                    <xdr:colOff>590550</xdr:colOff>
                    <xdr:row>12</xdr:row>
                    <xdr:rowOff>28575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xdr:col>
                    <xdr:colOff>28575</xdr:colOff>
                    <xdr:row>11</xdr:row>
                    <xdr:rowOff>142875</xdr:rowOff>
                  </from>
                  <to>
                    <xdr:col>5</xdr:col>
                    <xdr:colOff>152400</xdr:colOff>
                    <xdr:row>13</xdr:row>
                    <xdr:rowOff>28575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xdr:col>
                    <xdr:colOff>28575</xdr:colOff>
                    <xdr:row>12</xdr:row>
                    <xdr:rowOff>142875</xdr:rowOff>
                  </from>
                  <to>
                    <xdr:col>4</xdr:col>
                    <xdr:colOff>590550</xdr:colOff>
                    <xdr:row>14</xdr:row>
                    <xdr:rowOff>19050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6</xdr:col>
                    <xdr:colOff>28575</xdr:colOff>
                    <xdr:row>7</xdr:row>
                    <xdr:rowOff>142875</xdr:rowOff>
                  </from>
                  <to>
                    <xdr:col>8</xdr:col>
                    <xdr:colOff>552450</xdr:colOff>
                    <xdr:row>9</xdr:row>
                    <xdr:rowOff>28575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6</xdr:col>
                    <xdr:colOff>28575</xdr:colOff>
                    <xdr:row>8</xdr:row>
                    <xdr:rowOff>142875</xdr:rowOff>
                  </from>
                  <to>
                    <xdr:col>8</xdr:col>
                    <xdr:colOff>209550</xdr:colOff>
                    <xdr:row>10</xdr:row>
                    <xdr:rowOff>28575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6</xdr:col>
                    <xdr:colOff>28575</xdr:colOff>
                    <xdr:row>9</xdr:row>
                    <xdr:rowOff>142875</xdr:rowOff>
                  </from>
                  <to>
                    <xdr:col>6</xdr:col>
                    <xdr:colOff>542925</xdr:colOff>
                    <xdr:row>11</xdr:row>
                    <xdr:rowOff>38100</xdr:rowOff>
                  </to>
                </anchor>
              </controlPr>
            </control>
          </mc:Choice>
        </mc:AlternateContent>
        <mc:AlternateContent xmlns:mc="http://schemas.openxmlformats.org/markup-compatibility/2006">
          <mc:Choice Requires="x14">
            <control shapeId="1048" r:id="rId19" name="Check Box 24">
              <controlPr defaultSize="0" autoFill="0" autoLine="0" autoPict="0">
                <anchor moveWithCells="1">
                  <from>
                    <xdr:col>0</xdr:col>
                    <xdr:colOff>38100</xdr:colOff>
                    <xdr:row>31</xdr:row>
                    <xdr:rowOff>161925</xdr:rowOff>
                  </from>
                  <to>
                    <xdr:col>2</xdr:col>
                    <xdr:colOff>609600</xdr:colOff>
                    <xdr:row>33</xdr:row>
                    <xdr:rowOff>38100</xdr:rowOff>
                  </to>
                </anchor>
              </controlPr>
            </control>
          </mc:Choice>
        </mc:AlternateContent>
        <mc:AlternateContent xmlns:mc="http://schemas.openxmlformats.org/markup-compatibility/2006">
          <mc:Choice Requires="x14">
            <control shapeId="1049" r:id="rId20" name="Check Box 25">
              <controlPr defaultSize="0" autoFill="0" autoLine="0" autoPict="0">
                <anchor moveWithCells="1">
                  <from>
                    <xdr:col>0</xdr:col>
                    <xdr:colOff>38100</xdr:colOff>
                    <xdr:row>32</xdr:row>
                    <xdr:rowOff>161925</xdr:rowOff>
                  </from>
                  <to>
                    <xdr:col>2</xdr:col>
                    <xdr:colOff>609600</xdr:colOff>
                    <xdr:row>34</xdr:row>
                    <xdr:rowOff>57150</xdr:rowOff>
                  </to>
                </anchor>
              </controlPr>
            </control>
          </mc:Choice>
        </mc:AlternateContent>
        <mc:AlternateContent xmlns:mc="http://schemas.openxmlformats.org/markup-compatibility/2006">
          <mc:Choice Requires="x14">
            <control shapeId="1050" r:id="rId21" name="Check Box 26">
              <controlPr defaultSize="0" autoFill="0" autoLine="0" autoPict="0">
                <anchor moveWithCells="1">
                  <from>
                    <xdr:col>3</xdr:col>
                    <xdr:colOff>19050</xdr:colOff>
                    <xdr:row>32</xdr:row>
                    <xdr:rowOff>161925</xdr:rowOff>
                  </from>
                  <to>
                    <xdr:col>5</xdr:col>
                    <xdr:colOff>590550</xdr:colOff>
                    <xdr:row>34</xdr:row>
                    <xdr:rowOff>57150</xdr:rowOff>
                  </to>
                </anchor>
              </controlPr>
            </control>
          </mc:Choice>
        </mc:AlternateContent>
        <mc:AlternateContent xmlns:mc="http://schemas.openxmlformats.org/markup-compatibility/2006">
          <mc:Choice Requires="x14">
            <control shapeId="1051" r:id="rId22" name="Check Box 27">
              <controlPr defaultSize="0" autoFill="0" autoLine="0" autoPict="0">
                <anchor moveWithCells="1">
                  <from>
                    <xdr:col>3</xdr:col>
                    <xdr:colOff>19050</xdr:colOff>
                    <xdr:row>31</xdr:row>
                    <xdr:rowOff>152400</xdr:rowOff>
                  </from>
                  <to>
                    <xdr:col>5</xdr:col>
                    <xdr:colOff>590550</xdr:colOff>
                    <xdr:row>33</xdr:row>
                    <xdr:rowOff>28575</xdr:rowOff>
                  </to>
                </anchor>
              </controlPr>
            </control>
          </mc:Choice>
        </mc:AlternateContent>
        <mc:AlternateContent xmlns:mc="http://schemas.openxmlformats.org/markup-compatibility/2006">
          <mc:Choice Requires="x14">
            <control shapeId="1052" r:id="rId23" name="Check Box 28">
              <controlPr defaultSize="0" autoFill="0" autoLine="0" autoPict="0">
                <anchor moveWithCells="1">
                  <from>
                    <xdr:col>6</xdr:col>
                    <xdr:colOff>19050</xdr:colOff>
                    <xdr:row>31</xdr:row>
                    <xdr:rowOff>152400</xdr:rowOff>
                  </from>
                  <to>
                    <xdr:col>8</xdr:col>
                    <xdr:colOff>400050</xdr:colOff>
                    <xdr:row>33</xdr:row>
                    <xdr:rowOff>28575</xdr:rowOff>
                  </to>
                </anchor>
              </controlPr>
            </control>
          </mc:Choice>
        </mc:AlternateContent>
        <mc:AlternateContent xmlns:mc="http://schemas.openxmlformats.org/markup-compatibility/2006">
          <mc:Choice Requires="x14">
            <control shapeId="1053" r:id="rId24" name="Check Box 29">
              <controlPr defaultSize="0" autoFill="0" autoLine="0" autoPict="0">
                <anchor moveWithCells="1">
                  <from>
                    <xdr:col>6</xdr:col>
                    <xdr:colOff>19050</xdr:colOff>
                    <xdr:row>32</xdr:row>
                    <xdr:rowOff>161925</xdr:rowOff>
                  </from>
                  <to>
                    <xdr:col>8</xdr:col>
                    <xdr:colOff>400050</xdr:colOff>
                    <xdr:row>34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101"/>
  <sheetViews>
    <sheetView showGridLines="0" zoomScaleNormal="100" workbookViewId="0">
      <selection activeCell="B27" sqref="B27"/>
    </sheetView>
  </sheetViews>
  <sheetFormatPr defaultRowHeight="14.25" x14ac:dyDescent="0.3"/>
  <cols>
    <col min="1" max="1" width="25.7109375" style="14" customWidth="1"/>
    <col min="2" max="3" width="8" style="15" customWidth="1"/>
    <col min="4" max="4" width="7.5703125" style="15" customWidth="1"/>
    <col min="5" max="5" width="9.7109375" style="15" customWidth="1"/>
    <col min="6" max="6" width="2.7109375" style="15" customWidth="1"/>
    <col min="7" max="7" width="9.7109375" style="15" customWidth="1"/>
    <col min="8" max="8" width="2.5703125" style="15" customWidth="1"/>
    <col min="9" max="9" width="9.7109375" style="15" customWidth="1"/>
    <col min="10" max="10" width="3.28515625" style="15" customWidth="1"/>
    <col min="11" max="13" width="9.7109375" style="15" customWidth="1"/>
    <col min="14" max="14" width="9.7109375" style="17" customWidth="1"/>
    <col min="15" max="16" width="9.7109375" style="3" customWidth="1"/>
    <col min="17" max="16384" width="9.140625" style="1"/>
  </cols>
  <sheetData>
    <row r="1" spans="1:16" ht="48.75" customHeight="1" x14ac:dyDescent="0.3">
      <c r="A1" s="54"/>
      <c r="B1" s="55"/>
      <c r="C1" s="55"/>
      <c r="D1" s="55"/>
      <c r="E1" s="278" t="s">
        <v>246</v>
      </c>
      <c r="F1" s="278"/>
      <c r="G1" s="279"/>
      <c r="H1" s="279"/>
      <c r="I1" s="279"/>
      <c r="J1" s="279"/>
      <c r="K1" s="279"/>
      <c r="L1" s="279"/>
      <c r="M1" s="279"/>
      <c r="N1" s="16"/>
      <c r="O1" s="1"/>
      <c r="P1" s="1"/>
    </row>
    <row r="2" spans="1:16" ht="9" customHeight="1" x14ac:dyDescent="0.3">
      <c r="A2" s="56"/>
      <c r="B2" s="57"/>
      <c r="C2" s="57"/>
      <c r="D2" s="57"/>
      <c r="E2" s="57"/>
      <c r="F2" s="57"/>
      <c r="G2" s="57"/>
      <c r="H2" s="57"/>
      <c r="I2" s="57"/>
      <c r="J2" s="57"/>
      <c r="K2" s="57"/>
      <c r="L2" s="57"/>
      <c r="M2" s="57"/>
    </row>
    <row r="3" spans="1:16" ht="12.75" customHeight="1" x14ac:dyDescent="0.3">
      <c r="A3" s="58"/>
      <c r="B3" s="57"/>
      <c r="C3" s="57"/>
      <c r="D3" s="284" t="s">
        <v>168</v>
      </c>
      <c r="E3" s="284"/>
      <c r="F3" s="284"/>
      <c r="G3" s="283"/>
      <c r="H3" s="283"/>
      <c r="I3" s="283"/>
      <c r="J3" s="283"/>
      <c r="K3" s="283"/>
      <c r="L3" s="283"/>
      <c r="M3" s="283"/>
    </row>
    <row r="4" spans="1:16" ht="47.25" customHeight="1" x14ac:dyDescent="0.3">
      <c r="A4" s="59" t="s">
        <v>10</v>
      </c>
      <c r="B4" s="59" t="s">
        <v>116</v>
      </c>
      <c r="C4" s="59" t="s">
        <v>176</v>
      </c>
      <c r="D4" s="59" t="s">
        <v>117</v>
      </c>
      <c r="E4" s="268" t="s">
        <v>127</v>
      </c>
      <c r="F4" s="269"/>
      <c r="G4" s="268" t="s">
        <v>128</v>
      </c>
      <c r="H4" s="269"/>
      <c r="I4" s="268" t="s">
        <v>60</v>
      </c>
      <c r="J4" s="269"/>
      <c r="K4" s="59" t="s">
        <v>157</v>
      </c>
      <c r="L4" s="59" t="s">
        <v>250</v>
      </c>
      <c r="M4" s="59" t="s">
        <v>118</v>
      </c>
    </row>
    <row r="5" spans="1:16" ht="14.1" customHeight="1" x14ac:dyDescent="0.3">
      <c r="A5" s="280" t="s">
        <v>272</v>
      </c>
      <c r="B5" s="281"/>
      <c r="C5" s="281"/>
      <c r="D5" s="281"/>
      <c r="E5" s="281"/>
      <c r="F5" s="281"/>
      <c r="G5" s="281"/>
      <c r="H5" s="281"/>
      <c r="I5" s="281"/>
      <c r="J5" s="281"/>
      <c r="K5" s="281"/>
      <c r="L5" s="281"/>
      <c r="M5" s="282"/>
    </row>
    <row r="6" spans="1:16" s="2" customFormat="1" ht="12" x14ac:dyDescent="0.25">
      <c r="A6" s="60" t="s">
        <v>302</v>
      </c>
      <c r="B6" s="61">
        <v>3</v>
      </c>
      <c r="C6" s="100"/>
      <c r="D6" s="98"/>
      <c r="E6" s="98"/>
      <c r="F6" s="173" t="s">
        <v>124</v>
      </c>
      <c r="G6" s="98"/>
      <c r="H6" s="173" t="s">
        <v>124</v>
      </c>
      <c r="I6" s="98"/>
      <c r="J6" s="174" t="s">
        <v>25</v>
      </c>
      <c r="K6" s="209"/>
      <c r="L6" s="154"/>
      <c r="M6" s="99">
        <f>IF(AND(D6&gt;0,E6&gt;0,G6&gt;0,I6&gt;1799,K6&gt;0,L6&gt;0),B6*D6,0)</f>
        <v>0</v>
      </c>
      <c r="N6" s="18"/>
      <c r="O6" s="4"/>
      <c r="P6" s="4"/>
    </row>
    <row r="7" spans="1:16" s="2" customFormat="1" ht="12" x14ac:dyDescent="0.25">
      <c r="A7" s="60" t="s">
        <v>303</v>
      </c>
      <c r="B7" s="61">
        <v>6</v>
      </c>
      <c r="C7" s="100"/>
      <c r="D7" s="98"/>
      <c r="E7" s="98"/>
      <c r="F7" s="173" t="s">
        <v>124</v>
      </c>
      <c r="G7" s="98"/>
      <c r="H7" s="173" t="s">
        <v>124</v>
      </c>
      <c r="I7" s="98"/>
      <c r="J7" s="174" t="s">
        <v>25</v>
      </c>
      <c r="K7" s="209"/>
      <c r="L7" s="154"/>
      <c r="M7" s="99">
        <f t="shared" ref="M7:M18" si="0">IF(AND(D7&gt;0,E7&gt;0,G7&gt;0,I7&gt;1799,K7&gt;0,L7&gt;0),B7*D7,0)</f>
        <v>0</v>
      </c>
      <c r="N7" s="19"/>
      <c r="O7" s="4"/>
      <c r="P7" s="4"/>
    </row>
    <row r="8" spans="1:16" s="2" customFormat="1" ht="12" x14ac:dyDescent="0.25">
      <c r="A8" s="60" t="s">
        <v>304</v>
      </c>
      <c r="B8" s="61">
        <v>8</v>
      </c>
      <c r="C8" s="100"/>
      <c r="D8" s="98"/>
      <c r="E8" s="98"/>
      <c r="F8" s="173" t="s">
        <v>124</v>
      </c>
      <c r="G8" s="98"/>
      <c r="H8" s="173" t="s">
        <v>124</v>
      </c>
      <c r="I8" s="98"/>
      <c r="J8" s="174" t="s">
        <v>25</v>
      </c>
      <c r="K8" s="209"/>
      <c r="L8" s="154"/>
      <c r="M8" s="99">
        <f t="shared" si="0"/>
        <v>0</v>
      </c>
      <c r="N8" s="19"/>
      <c r="O8" s="4"/>
      <c r="P8" s="4"/>
    </row>
    <row r="9" spans="1:16" s="2" customFormat="1" ht="12" x14ac:dyDescent="0.25">
      <c r="A9" s="60" t="s">
        <v>305</v>
      </c>
      <c r="B9" s="61">
        <v>11</v>
      </c>
      <c r="C9" s="100"/>
      <c r="D9" s="98"/>
      <c r="E9" s="98"/>
      <c r="F9" s="173" t="s">
        <v>124</v>
      </c>
      <c r="G9" s="98"/>
      <c r="H9" s="173" t="s">
        <v>124</v>
      </c>
      <c r="I9" s="98"/>
      <c r="J9" s="174" t="s">
        <v>25</v>
      </c>
      <c r="K9" s="209"/>
      <c r="L9" s="154"/>
      <c r="M9" s="99">
        <f t="shared" si="0"/>
        <v>0</v>
      </c>
      <c r="N9" s="19"/>
      <c r="O9" s="4"/>
      <c r="P9" s="4"/>
    </row>
    <row r="10" spans="1:16" s="2" customFormat="1" ht="12" x14ac:dyDescent="0.25">
      <c r="A10" s="60" t="s">
        <v>306</v>
      </c>
      <c r="B10" s="61">
        <v>3</v>
      </c>
      <c r="C10" s="100"/>
      <c r="D10" s="98"/>
      <c r="E10" s="98"/>
      <c r="F10" s="173" t="s">
        <v>124</v>
      </c>
      <c r="G10" s="98"/>
      <c r="H10" s="173" t="s">
        <v>124</v>
      </c>
      <c r="I10" s="98"/>
      <c r="J10" s="174" t="s">
        <v>25</v>
      </c>
      <c r="K10" s="209"/>
      <c r="L10" s="154"/>
      <c r="M10" s="99">
        <f t="shared" si="0"/>
        <v>0</v>
      </c>
      <c r="N10" s="19"/>
      <c r="O10" s="4"/>
      <c r="P10" s="4"/>
    </row>
    <row r="11" spans="1:16" s="2" customFormat="1" ht="12" x14ac:dyDescent="0.25">
      <c r="A11" s="60" t="s">
        <v>307</v>
      </c>
      <c r="B11" s="61">
        <v>6</v>
      </c>
      <c r="C11" s="100"/>
      <c r="D11" s="98"/>
      <c r="E11" s="98"/>
      <c r="F11" s="173" t="s">
        <v>124</v>
      </c>
      <c r="G11" s="98"/>
      <c r="H11" s="173" t="s">
        <v>124</v>
      </c>
      <c r="I11" s="98"/>
      <c r="J11" s="174" t="s">
        <v>25</v>
      </c>
      <c r="K11" s="209"/>
      <c r="L11" s="154"/>
      <c r="M11" s="99">
        <f t="shared" si="0"/>
        <v>0</v>
      </c>
      <c r="N11" s="19"/>
      <c r="O11" s="4"/>
      <c r="P11" s="4"/>
    </row>
    <row r="12" spans="1:16" s="2" customFormat="1" ht="12" x14ac:dyDescent="0.25">
      <c r="A12" s="60" t="s">
        <v>308</v>
      </c>
      <c r="B12" s="61">
        <v>9</v>
      </c>
      <c r="C12" s="100"/>
      <c r="D12" s="98"/>
      <c r="E12" s="98"/>
      <c r="F12" s="173" t="s">
        <v>124</v>
      </c>
      <c r="G12" s="98"/>
      <c r="H12" s="173" t="s">
        <v>124</v>
      </c>
      <c r="I12" s="98"/>
      <c r="J12" s="174" t="s">
        <v>25</v>
      </c>
      <c r="K12" s="209"/>
      <c r="L12" s="154"/>
      <c r="M12" s="99">
        <f t="shared" si="0"/>
        <v>0</v>
      </c>
      <c r="N12" s="19"/>
      <c r="O12" s="4"/>
      <c r="P12" s="4"/>
    </row>
    <row r="13" spans="1:16" s="2" customFormat="1" ht="12" x14ac:dyDescent="0.25">
      <c r="A13" s="60" t="s">
        <v>309</v>
      </c>
      <c r="B13" s="61">
        <v>12</v>
      </c>
      <c r="C13" s="100"/>
      <c r="D13" s="98"/>
      <c r="E13" s="98"/>
      <c r="F13" s="173" t="s">
        <v>124</v>
      </c>
      <c r="G13" s="98"/>
      <c r="H13" s="173" t="s">
        <v>124</v>
      </c>
      <c r="I13" s="98"/>
      <c r="J13" s="174" t="s">
        <v>25</v>
      </c>
      <c r="K13" s="209"/>
      <c r="L13" s="154"/>
      <c r="M13" s="99">
        <f t="shared" si="0"/>
        <v>0</v>
      </c>
      <c r="N13" s="19"/>
      <c r="O13" s="4"/>
      <c r="P13" s="4"/>
    </row>
    <row r="14" spans="1:16" s="2" customFormat="1" ht="12" x14ac:dyDescent="0.25">
      <c r="A14" s="60" t="s">
        <v>26</v>
      </c>
      <c r="B14" s="61">
        <v>15</v>
      </c>
      <c r="C14" s="100"/>
      <c r="D14" s="98"/>
      <c r="E14" s="98"/>
      <c r="F14" s="173" t="s">
        <v>124</v>
      </c>
      <c r="G14" s="98"/>
      <c r="H14" s="173" t="s">
        <v>124</v>
      </c>
      <c r="I14" s="98"/>
      <c r="J14" s="174" t="s">
        <v>25</v>
      </c>
      <c r="K14" s="209"/>
      <c r="L14" s="154"/>
      <c r="M14" s="99">
        <f t="shared" si="0"/>
        <v>0</v>
      </c>
      <c r="N14" s="19"/>
      <c r="O14" s="4"/>
      <c r="P14" s="4"/>
    </row>
    <row r="15" spans="1:16" s="2" customFormat="1" ht="12" x14ac:dyDescent="0.25">
      <c r="A15" s="60" t="s">
        <v>27</v>
      </c>
      <c r="B15" s="61">
        <v>23</v>
      </c>
      <c r="C15" s="100"/>
      <c r="D15" s="98"/>
      <c r="E15" s="98"/>
      <c r="F15" s="173" t="s">
        <v>124</v>
      </c>
      <c r="G15" s="98"/>
      <c r="H15" s="173" t="s">
        <v>124</v>
      </c>
      <c r="I15" s="98"/>
      <c r="J15" s="174" t="s">
        <v>25</v>
      </c>
      <c r="K15" s="209"/>
      <c r="L15" s="154"/>
      <c r="M15" s="99">
        <f t="shared" si="0"/>
        <v>0</v>
      </c>
      <c r="N15" s="19"/>
      <c r="O15" s="4"/>
      <c r="P15" s="4"/>
    </row>
    <row r="16" spans="1:16" s="2" customFormat="1" ht="12" x14ac:dyDescent="0.25">
      <c r="A16" s="60" t="s">
        <v>28</v>
      </c>
      <c r="B16" s="61">
        <v>30</v>
      </c>
      <c r="C16" s="100"/>
      <c r="D16" s="98"/>
      <c r="E16" s="98"/>
      <c r="F16" s="173" t="s">
        <v>124</v>
      </c>
      <c r="G16" s="98"/>
      <c r="H16" s="173" t="s">
        <v>124</v>
      </c>
      <c r="I16" s="98"/>
      <c r="J16" s="174" t="s">
        <v>25</v>
      </c>
      <c r="K16" s="209"/>
      <c r="L16" s="154"/>
      <c r="M16" s="99">
        <f t="shared" si="0"/>
        <v>0</v>
      </c>
      <c r="N16" s="19"/>
      <c r="O16" s="4"/>
      <c r="P16" s="4"/>
    </row>
    <row r="17" spans="1:16" s="2" customFormat="1" ht="12" x14ac:dyDescent="0.25">
      <c r="A17" s="60" t="s">
        <v>29</v>
      </c>
      <c r="B17" s="61">
        <v>45</v>
      </c>
      <c r="C17" s="100"/>
      <c r="D17" s="98"/>
      <c r="E17" s="98"/>
      <c r="F17" s="173" t="s">
        <v>124</v>
      </c>
      <c r="G17" s="98"/>
      <c r="H17" s="173" t="s">
        <v>124</v>
      </c>
      <c r="I17" s="98"/>
      <c r="J17" s="174" t="s">
        <v>25</v>
      </c>
      <c r="K17" s="209"/>
      <c r="L17" s="154"/>
      <c r="M17" s="99">
        <f t="shared" si="0"/>
        <v>0</v>
      </c>
      <c r="N17" s="19"/>
      <c r="O17" s="4"/>
      <c r="P17" s="4"/>
    </row>
    <row r="18" spans="1:16" s="2" customFormat="1" ht="12" x14ac:dyDescent="0.25">
      <c r="A18" s="60" t="s">
        <v>30</v>
      </c>
      <c r="B18" s="61">
        <v>59</v>
      </c>
      <c r="C18" s="100"/>
      <c r="D18" s="98"/>
      <c r="E18" s="98"/>
      <c r="F18" s="173" t="s">
        <v>124</v>
      </c>
      <c r="G18" s="98"/>
      <c r="H18" s="173" t="s">
        <v>124</v>
      </c>
      <c r="I18" s="98"/>
      <c r="J18" s="174" t="s">
        <v>25</v>
      </c>
      <c r="K18" s="209"/>
      <c r="L18" s="154"/>
      <c r="M18" s="99">
        <f t="shared" si="0"/>
        <v>0</v>
      </c>
      <c r="N18" s="19"/>
      <c r="O18" s="4"/>
      <c r="P18" s="4"/>
    </row>
    <row r="19" spans="1:16" s="2" customFormat="1" ht="12" x14ac:dyDescent="0.25">
      <c r="A19" s="60" t="s">
        <v>132</v>
      </c>
      <c r="B19" s="61">
        <v>74</v>
      </c>
      <c r="C19" s="100"/>
      <c r="D19" s="98"/>
      <c r="E19" s="98"/>
      <c r="F19" s="173" t="s">
        <v>124</v>
      </c>
      <c r="G19" s="98"/>
      <c r="H19" s="173" t="s">
        <v>124</v>
      </c>
      <c r="I19" s="98"/>
      <c r="J19" s="174" t="s">
        <v>25</v>
      </c>
      <c r="K19" s="209"/>
      <c r="L19" s="154"/>
      <c r="M19" s="99">
        <f>IF(AND(D19&gt;0,E19&gt;0,G19&gt;0,I19&gt;1799,K19&gt;0,L19&gt;0),B19*D19,0)</f>
        <v>0</v>
      </c>
      <c r="N19" s="19"/>
      <c r="O19" s="4"/>
      <c r="P19" s="4"/>
    </row>
    <row r="20" spans="1:16" s="6" customFormat="1" ht="14.1" customHeight="1" x14ac:dyDescent="0.3">
      <c r="A20" s="280" t="s">
        <v>273</v>
      </c>
      <c r="B20" s="281"/>
      <c r="C20" s="281"/>
      <c r="D20" s="281"/>
      <c r="E20" s="281"/>
      <c r="F20" s="281"/>
      <c r="G20" s="281"/>
      <c r="H20" s="281"/>
      <c r="I20" s="281"/>
      <c r="J20" s="281"/>
      <c r="K20" s="281"/>
      <c r="L20" s="281"/>
      <c r="M20" s="282"/>
      <c r="N20" s="20"/>
      <c r="O20" s="5"/>
      <c r="P20" s="5"/>
    </row>
    <row r="21" spans="1:16" s="2" customFormat="1" ht="12" x14ac:dyDescent="0.25">
      <c r="A21" s="60" t="s">
        <v>31</v>
      </c>
      <c r="B21" s="61">
        <v>1</v>
      </c>
      <c r="C21" s="100"/>
      <c r="D21" s="98"/>
      <c r="E21" s="98"/>
      <c r="F21" s="173" t="s">
        <v>124</v>
      </c>
      <c r="G21" s="98"/>
      <c r="H21" s="173" t="s">
        <v>124</v>
      </c>
      <c r="I21" s="98"/>
      <c r="J21" s="174" t="s">
        <v>25</v>
      </c>
      <c r="K21" s="209"/>
      <c r="L21" s="154"/>
      <c r="M21" s="99">
        <f t="shared" ref="M21:M40" si="1">IF(AND(D21&gt;0,E21&gt;0,G21&gt;0,I21&gt;1799,K21&gt;0,L21&gt;0),B21*D21,0)</f>
        <v>0</v>
      </c>
      <c r="N21" s="19"/>
      <c r="O21" s="4"/>
      <c r="P21" s="4"/>
    </row>
    <row r="22" spans="1:16" s="2" customFormat="1" ht="12" x14ac:dyDescent="0.25">
      <c r="A22" s="60" t="s">
        <v>32</v>
      </c>
      <c r="B22" s="61">
        <v>2</v>
      </c>
      <c r="C22" s="100"/>
      <c r="D22" s="98"/>
      <c r="E22" s="98"/>
      <c r="F22" s="173" t="s">
        <v>124</v>
      </c>
      <c r="G22" s="98"/>
      <c r="H22" s="173" t="s">
        <v>124</v>
      </c>
      <c r="I22" s="98"/>
      <c r="J22" s="174" t="s">
        <v>25</v>
      </c>
      <c r="K22" s="209"/>
      <c r="L22" s="154"/>
      <c r="M22" s="99">
        <f t="shared" si="1"/>
        <v>0</v>
      </c>
      <c r="N22" s="19"/>
      <c r="O22" s="4"/>
      <c r="P22" s="4"/>
    </row>
    <row r="23" spans="1:16" s="2" customFormat="1" ht="12" x14ac:dyDescent="0.25">
      <c r="A23" s="60" t="s">
        <v>33</v>
      </c>
      <c r="B23" s="61">
        <v>3</v>
      </c>
      <c r="C23" s="100"/>
      <c r="D23" s="98"/>
      <c r="E23" s="98"/>
      <c r="F23" s="173" t="s">
        <v>124</v>
      </c>
      <c r="G23" s="98"/>
      <c r="H23" s="173" t="s">
        <v>124</v>
      </c>
      <c r="I23" s="98"/>
      <c r="J23" s="174" t="s">
        <v>25</v>
      </c>
      <c r="K23" s="209"/>
      <c r="L23" s="154"/>
      <c r="M23" s="99">
        <f t="shared" si="1"/>
        <v>0</v>
      </c>
      <c r="N23" s="19"/>
      <c r="O23" s="4"/>
      <c r="P23" s="4"/>
    </row>
    <row r="24" spans="1:16" s="2" customFormat="1" ht="12" x14ac:dyDescent="0.25">
      <c r="A24" s="60" t="s">
        <v>34</v>
      </c>
      <c r="B24" s="61">
        <v>4</v>
      </c>
      <c r="C24" s="100"/>
      <c r="D24" s="98"/>
      <c r="E24" s="98"/>
      <c r="F24" s="173" t="s">
        <v>124</v>
      </c>
      <c r="G24" s="98"/>
      <c r="H24" s="173" t="s">
        <v>124</v>
      </c>
      <c r="I24" s="98"/>
      <c r="J24" s="174" t="s">
        <v>25</v>
      </c>
      <c r="K24" s="209"/>
      <c r="L24" s="154"/>
      <c r="M24" s="99">
        <f t="shared" si="1"/>
        <v>0</v>
      </c>
      <c r="N24" s="19"/>
      <c r="O24" s="4"/>
      <c r="P24" s="4"/>
    </row>
    <row r="25" spans="1:16" s="2" customFormat="1" ht="12" x14ac:dyDescent="0.25">
      <c r="A25" s="60" t="s">
        <v>35</v>
      </c>
      <c r="B25" s="61">
        <v>2</v>
      </c>
      <c r="C25" s="100"/>
      <c r="D25" s="98"/>
      <c r="E25" s="98"/>
      <c r="F25" s="173" t="s">
        <v>124</v>
      </c>
      <c r="G25" s="98"/>
      <c r="H25" s="173" t="s">
        <v>124</v>
      </c>
      <c r="I25" s="98"/>
      <c r="J25" s="174" t="s">
        <v>25</v>
      </c>
      <c r="K25" s="209"/>
      <c r="L25" s="154"/>
      <c r="M25" s="99">
        <f t="shared" si="1"/>
        <v>0</v>
      </c>
      <c r="N25" s="19"/>
      <c r="O25" s="4"/>
      <c r="P25" s="4"/>
    </row>
    <row r="26" spans="1:16" s="2" customFormat="1" ht="12" x14ac:dyDescent="0.25">
      <c r="A26" s="60" t="s">
        <v>36</v>
      </c>
      <c r="B26" s="61">
        <v>3</v>
      </c>
      <c r="C26" s="100"/>
      <c r="D26" s="98"/>
      <c r="E26" s="98"/>
      <c r="F26" s="173" t="s">
        <v>124</v>
      </c>
      <c r="G26" s="98"/>
      <c r="H26" s="173" t="s">
        <v>124</v>
      </c>
      <c r="I26" s="98"/>
      <c r="J26" s="174" t="s">
        <v>25</v>
      </c>
      <c r="K26" s="209"/>
      <c r="L26" s="154"/>
      <c r="M26" s="99">
        <f t="shared" si="1"/>
        <v>0</v>
      </c>
      <c r="N26" s="19"/>
      <c r="O26" s="4"/>
      <c r="P26" s="4"/>
    </row>
    <row r="27" spans="1:16" s="2" customFormat="1" ht="12" x14ac:dyDescent="0.25">
      <c r="A27" s="60" t="s">
        <v>37</v>
      </c>
      <c r="B27" s="61">
        <v>4</v>
      </c>
      <c r="C27" s="100"/>
      <c r="D27" s="98"/>
      <c r="E27" s="98"/>
      <c r="F27" s="173" t="s">
        <v>124</v>
      </c>
      <c r="G27" s="98"/>
      <c r="H27" s="173" t="s">
        <v>124</v>
      </c>
      <c r="I27" s="98"/>
      <c r="J27" s="174" t="s">
        <v>25</v>
      </c>
      <c r="K27" s="209"/>
      <c r="L27" s="154"/>
      <c r="M27" s="99">
        <f t="shared" si="1"/>
        <v>0</v>
      </c>
      <c r="N27" s="19"/>
      <c r="O27" s="4"/>
      <c r="P27" s="4"/>
    </row>
    <row r="28" spans="1:16" s="2" customFormat="1" ht="12" x14ac:dyDescent="0.25">
      <c r="A28" s="60" t="s">
        <v>38</v>
      </c>
      <c r="B28" s="61">
        <v>5</v>
      </c>
      <c r="C28" s="100"/>
      <c r="D28" s="98"/>
      <c r="E28" s="98"/>
      <c r="F28" s="173" t="s">
        <v>124</v>
      </c>
      <c r="G28" s="98"/>
      <c r="H28" s="173" t="s">
        <v>124</v>
      </c>
      <c r="I28" s="98"/>
      <c r="J28" s="174" t="s">
        <v>25</v>
      </c>
      <c r="K28" s="209"/>
      <c r="L28" s="154"/>
      <c r="M28" s="99">
        <f t="shared" si="1"/>
        <v>0</v>
      </c>
      <c r="N28" s="19"/>
      <c r="O28" s="4"/>
      <c r="P28" s="4"/>
    </row>
    <row r="29" spans="1:16" s="2" customFormat="1" ht="12" x14ac:dyDescent="0.25">
      <c r="A29" s="60" t="s">
        <v>39</v>
      </c>
      <c r="B29" s="61">
        <v>2</v>
      </c>
      <c r="C29" s="100"/>
      <c r="D29" s="98"/>
      <c r="E29" s="98"/>
      <c r="F29" s="173" t="s">
        <v>124</v>
      </c>
      <c r="G29" s="98"/>
      <c r="H29" s="173" t="s">
        <v>124</v>
      </c>
      <c r="I29" s="98"/>
      <c r="J29" s="174" t="s">
        <v>25</v>
      </c>
      <c r="K29" s="209"/>
      <c r="L29" s="154"/>
      <c r="M29" s="99">
        <f t="shared" si="1"/>
        <v>0</v>
      </c>
      <c r="N29" s="19"/>
      <c r="O29" s="4"/>
      <c r="P29" s="4"/>
    </row>
    <row r="30" spans="1:16" s="2" customFormat="1" ht="12" x14ac:dyDescent="0.25">
      <c r="A30" s="60" t="s">
        <v>40</v>
      </c>
      <c r="B30" s="61">
        <v>4</v>
      </c>
      <c r="C30" s="100"/>
      <c r="D30" s="98"/>
      <c r="E30" s="98"/>
      <c r="F30" s="173" t="s">
        <v>124</v>
      </c>
      <c r="G30" s="98"/>
      <c r="H30" s="173" t="s">
        <v>124</v>
      </c>
      <c r="I30" s="98"/>
      <c r="J30" s="174" t="s">
        <v>25</v>
      </c>
      <c r="K30" s="209"/>
      <c r="L30" s="154"/>
      <c r="M30" s="99">
        <f t="shared" si="1"/>
        <v>0</v>
      </c>
      <c r="N30" s="19"/>
      <c r="O30" s="4"/>
      <c r="P30" s="4"/>
    </row>
    <row r="31" spans="1:16" s="2" customFormat="1" ht="12" x14ac:dyDescent="0.25">
      <c r="A31" s="60" t="s">
        <v>41</v>
      </c>
      <c r="B31" s="61">
        <v>6</v>
      </c>
      <c r="C31" s="100"/>
      <c r="D31" s="98"/>
      <c r="E31" s="98"/>
      <c r="F31" s="173" t="s">
        <v>124</v>
      </c>
      <c r="G31" s="98"/>
      <c r="H31" s="173" t="s">
        <v>124</v>
      </c>
      <c r="I31" s="98"/>
      <c r="J31" s="174" t="s">
        <v>25</v>
      </c>
      <c r="K31" s="209"/>
      <c r="L31" s="154"/>
      <c r="M31" s="99">
        <f t="shared" si="1"/>
        <v>0</v>
      </c>
      <c r="N31" s="19"/>
      <c r="O31" s="4"/>
      <c r="P31" s="4"/>
    </row>
    <row r="32" spans="1:16" s="2" customFormat="1" ht="12" x14ac:dyDescent="0.25">
      <c r="A32" s="60" t="s">
        <v>42</v>
      </c>
      <c r="B32" s="61">
        <v>8</v>
      </c>
      <c r="C32" s="100"/>
      <c r="D32" s="98"/>
      <c r="E32" s="98"/>
      <c r="F32" s="173" t="s">
        <v>124</v>
      </c>
      <c r="G32" s="98"/>
      <c r="H32" s="173" t="s">
        <v>124</v>
      </c>
      <c r="I32" s="98"/>
      <c r="J32" s="174" t="s">
        <v>25</v>
      </c>
      <c r="K32" s="209"/>
      <c r="L32" s="154"/>
      <c r="M32" s="99">
        <f t="shared" si="1"/>
        <v>0</v>
      </c>
      <c r="N32" s="19"/>
      <c r="O32" s="4"/>
      <c r="P32" s="4"/>
    </row>
    <row r="33" spans="1:16" s="2" customFormat="1" ht="12" x14ac:dyDescent="0.25">
      <c r="A33" s="60" t="s">
        <v>43</v>
      </c>
      <c r="B33" s="61">
        <v>4</v>
      </c>
      <c r="C33" s="100"/>
      <c r="D33" s="98"/>
      <c r="E33" s="98"/>
      <c r="F33" s="173" t="s">
        <v>124</v>
      </c>
      <c r="G33" s="98"/>
      <c r="H33" s="173" t="s">
        <v>124</v>
      </c>
      <c r="I33" s="98"/>
      <c r="J33" s="174" t="s">
        <v>25</v>
      </c>
      <c r="K33" s="209"/>
      <c r="L33" s="154"/>
      <c r="M33" s="99">
        <f t="shared" si="1"/>
        <v>0</v>
      </c>
      <c r="N33" s="19"/>
      <c r="O33" s="4"/>
      <c r="P33" s="4"/>
    </row>
    <row r="34" spans="1:16" s="2" customFormat="1" ht="12" x14ac:dyDescent="0.25">
      <c r="A34" s="60" t="s">
        <v>44</v>
      </c>
      <c r="B34" s="61">
        <v>8</v>
      </c>
      <c r="C34" s="100"/>
      <c r="D34" s="98"/>
      <c r="E34" s="98"/>
      <c r="F34" s="173" t="s">
        <v>124</v>
      </c>
      <c r="G34" s="98"/>
      <c r="H34" s="173" t="s">
        <v>124</v>
      </c>
      <c r="I34" s="98"/>
      <c r="J34" s="174" t="s">
        <v>25</v>
      </c>
      <c r="K34" s="209"/>
      <c r="L34" s="154"/>
      <c r="M34" s="99">
        <f t="shared" si="1"/>
        <v>0</v>
      </c>
      <c r="N34" s="19"/>
      <c r="O34" s="4"/>
      <c r="P34" s="4"/>
    </row>
    <row r="35" spans="1:16" s="2" customFormat="1" ht="12" x14ac:dyDescent="0.25">
      <c r="A35" s="60" t="s">
        <v>45</v>
      </c>
      <c r="B35" s="61">
        <v>3</v>
      </c>
      <c r="C35" s="100"/>
      <c r="D35" s="98"/>
      <c r="E35" s="98"/>
      <c r="F35" s="173" t="s">
        <v>124</v>
      </c>
      <c r="G35" s="98"/>
      <c r="H35" s="173" t="s">
        <v>124</v>
      </c>
      <c r="I35" s="98"/>
      <c r="J35" s="174" t="s">
        <v>25</v>
      </c>
      <c r="K35" s="209"/>
      <c r="L35" s="154"/>
      <c r="M35" s="99">
        <f t="shared" si="1"/>
        <v>0</v>
      </c>
      <c r="N35" s="19"/>
      <c r="O35" s="4"/>
      <c r="P35" s="4"/>
    </row>
    <row r="36" spans="1:16" s="2" customFormat="1" ht="12" x14ac:dyDescent="0.25">
      <c r="A36" s="60" t="s">
        <v>46</v>
      </c>
      <c r="B36" s="61">
        <v>6</v>
      </c>
      <c r="C36" s="100"/>
      <c r="D36" s="98"/>
      <c r="E36" s="98"/>
      <c r="F36" s="173" t="s">
        <v>124</v>
      </c>
      <c r="G36" s="98"/>
      <c r="H36" s="173" t="s">
        <v>124</v>
      </c>
      <c r="I36" s="98"/>
      <c r="J36" s="174" t="s">
        <v>25</v>
      </c>
      <c r="K36" s="209"/>
      <c r="L36" s="154"/>
      <c r="M36" s="99">
        <f t="shared" si="1"/>
        <v>0</v>
      </c>
      <c r="N36" s="19"/>
      <c r="O36" s="4"/>
      <c r="P36" s="4"/>
    </row>
    <row r="37" spans="1:16" s="2" customFormat="1" ht="12" x14ac:dyDescent="0.25">
      <c r="A37" s="60" t="s">
        <v>47</v>
      </c>
      <c r="B37" s="61">
        <v>21</v>
      </c>
      <c r="C37" s="100"/>
      <c r="D37" s="98"/>
      <c r="E37" s="98"/>
      <c r="F37" s="173" t="s">
        <v>124</v>
      </c>
      <c r="G37" s="98"/>
      <c r="H37" s="173" t="s">
        <v>124</v>
      </c>
      <c r="I37" s="98"/>
      <c r="J37" s="174" t="s">
        <v>25</v>
      </c>
      <c r="K37" s="209"/>
      <c r="L37" s="154"/>
      <c r="M37" s="99">
        <f t="shared" si="1"/>
        <v>0</v>
      </c>
      <c r="N37" s="19"/>
      <c r="O37" s="4"/>
      <c r="P37" s="4"/>
    </row>
    <row r="38" spans="1:16" s="2" customFormat="1" ht="12" x14ac:dyDescent="0.25">
      <c r="A38" s="60" t="s">
        <v>48</v>
      </c>
      <c r="B38" s="61">
        <v>28</v>
      </c>
      <c r="C38" s="100"/>
      <c r="D38" s="98"/>
      <c r="E38" s="98"/>
      <c r="F38" s="173" t="s">
        <v>124</v>
      </c>
      <c r="G38" s="98"/>
      <c r="H38" s="173" t="s">
        <v>124</v>
      </c>
      <c r="I38" s="98"/>
      <c r="J38" s="174" t="s">
        <v>25</v>
      </c>
      <c r="K38" s="209"/>
      <c r="L38" s="154"/>
      <c r="M38" s="99">
        <f t="shared" si="1"/>
        <v>0</v>
      </c>
      <c r="N38" s="19"/>
      <c r="O38" s="4"/>
      <c r="P38" s="4"/>
    </row>
    <row r="39" spans="1:16" s="2" customFormat="1" ht="12" x14ac:dyDescent="0.25">
      <c r="A39" s="60" t="s">
        <v>49</v>
      </c>
      <c r="B39" s="61">
        <v>31</v>
      </c>
      <c r="C39" s="100"/>
      <c r="D39" s="98"/>
      <c r="E39" s="98"/>
      <c r="F39" s="173" t="s">
        <v>124</v>
      </c>
      <c r="G39" s="98"/>
      <c r="H39" s="173" t="s">
        <v>124</v>
      </c>
      <c r="I39" s="98"/>
      <c r="J39" s="174" t="s">
        <v>25</v>
      </c>
      <c r="K39" s="209"/>
      <c r="L39" s="154"/>
      <c r="M39" s="99">
        <f t="shared" si="1"/>
        <v>0</v>
      </c>
      <c r="N39" s="19"/>
      <c r="O39" s="4"/>
      <c r="P39" s="4"/>
    </row>
    <row r="40" spans="1:16" s="2" customFormat="1" ht="12" x14ac:dyDescent="0.25">
      <c r="A40" s="60" t="s">
        <v>50</v>
      </c>
      <c r="B40" s="61">
        <v>34</v>
      </c>
      <c r="C40" s="100"/>
      <c r="D40" s="98"/>
      <c r="E40" s="98"/>
      <c r="F40" s="173" t="s">
        <v>124</v>
      </c>
      <c r="G40" s="98"/>
      <c r="H40" s="173" t="s">
        <v>124</v>
      </c>
      <c r="I40" s="98"/>
      <c r="J40" s="174" t="s">
        <v>25</v>
      </c>
      <c r="K40" s="209"/>
      <c r="L40" s="154"/>
      <c r="M40" s="99">
        <f t="shared" si="1"/>
        <v>0</v>
      </c>
      <c r="N40" s="19"/>
      <c r="O40" s="4"/>
      <c r="P40" s="4"/>
    </row>
    <row r="41" spans="1:16" ht="14.1" customHeight="1" x14ac:dyDescent="0.3">
      <c r="A41" s="271" t="s">
        <v>64</v>
      </c>
      <c r="B41" s="271"/>
      <c r="C41" s="271"/>
      <c r="D41" s="271"/>
      <c r="E41" s="271"/>
      <c r="F41" s="271"/>
      <c r="G41" s="271"/>
      <c r="H41" s="271"/>
      <c r="I41" s="271"/>
      <c r="J41" s="271"/>
      <c r="K41" s="271"/>
      <c r="L41" s="271"/>
      <c r="M41" s="271"/>
    </row>
    <row r="42" spans="1:16" ht="48.75" customHeight="1" x14ac:dyDescent="0.3">
      <c r="A42" s="285" t="s">
        <v>129</v>
      </c>
      <c r="B42" s="285"/>
      <c r="C42" s="285"/>
      <c r="D42" s="285"/>
      <c r="E42" s="285"/>
      <c r="F42" s="285"/>
      <c r="G42" s="285"/>
      <c r="H42" s="285"/>
      <c r="I42" s="285"/>
      <c r="J42" s="285"/>
      <c r="K42" s="285"/>
      <c r="L42" s="285"/>
      <c r="M42" s="285"/>
    </row>
    <row r="43" spans="1:16" ht="48.75" customHeight="1" x14ac:dyDescent="0.3">
      <c r="A43" s="59" t="s">
        <v>10</v>
      </c>
      <c r="B43" s="59" t="s">
        <v>116</v>
      </c>
      <c r="C43" s="59" t="s">
        <v>171</v>
      </c>
      <c r="D43" s="59" t="s">
        <v>117</v>
      </c>
      <c r="E43" s="268" t="s">
        <v>59</v>
      </c>
      <c r="F43" s="269"/>
      <c r="G43" s="268" t="s">
        <v>263</v>
      </c>
      <c r="H43" s="269"/>
      <c r="I43" s="268" t="s">
        <v>60</v>
      </c>
      <c r="J43" s="269"/>
      <c r="K43" s="59" t="s">
        <v>158</v>
      </c>
      <c r="L43" s="59" t="s">
        <v>250</v>
      </c>
      <c r="M43" s="59" t="s">
        <v>118</v>
      </c>
    </row>
    <row r="44" spans="1:16" x14ac:dyDescent="0.3">
      <c r="A44" s="62" t="s">
        <v>54</v>
      </c>
      <c r="B44" s="61">
        <v>2</v>
      </c>
      <c r="C44" s="100"/>
      <c r="D44" s="98"/>
      <c r="E44" s="98"/>
      <c r="F44" s="173" t="s">
        <v>124</v>
      </c>
      <c r="G44" s="98"/>
      <c r="H44" s="173" t="s">
        <v>124</v>
      </c>
      <c r="I44" s="98"/>
      <c r="J44" s="174" t="s">
        <v>25</v>
      </c>
      <c r="K44" s="209"/>
      <c r="L44" s="154"/>
      <c r="M44" s="99">
        <f>IF(AND(D44&gt;0,E44&gt;0,G44&gt;0,I44&gt;1799,K44&gt;0,L44&gt;0),B44*D44,0)</f>
        <v>0</v>
      </c>
    </row>
    <row r="45" spans="1:16" x14ac:dyDescent="0.3">
      <c r="A45" s="62" t="s">
        <v>55</v>
      </c>
      <c r="B45" s="61">
        <v>3</v>
      </c>
      <c r="C45" s="100"/>
      <c r="D45" s="98"/>
      <c r="E45" s="98"/>
      <c r="F45" s="173" t="s">
        <v>124</v>
      </c>
      <c r="G45" s="98"/>
      <c r="H45" s="173" t="s">
        <v>124</v>
      </c>
      <c r="I45" s="98"/>
      <c r="J45" s="174" t="s">
        <v>25</v>
      </c>
      <c r="K45" s="209"/>
      <c r="L45" s="154"/>
      <c r="M45" s="99">
        <f>IF(AND(D45&gt;0,E45&gt;0,G45&gt;0,I45&gt;1799,K45&gt;0,L45&gt;0),B45*D45,0)</f>
        <v>0</v>
      </c>
    </row>
    <row r="46" spans="1:16" x14ac:dyDescent="0.3">
      <c r="A46" s="62" t="s">
        <v>56</v>
      </c>
      <c r="B46" s="61">
        <v>5</v>
      </c>
      <c r="C46" s="100"/>
      <c r="D46" s="98"/>
      <c r="E46" s="98"/>
      <c r="F46" s="173" t="s">
        <v>124</v>
      </c>
      <c r="G46" s="98"/>
      <c r="H46" s="173" t="s">
        <v>124</v>
      </c>
      <c r="I46" s="98"/>
      <c r="J46" s="174" t="s">
        <v>25</v>
      </c>
      <c r="K46" s="209"/>
      <c r="L46" s="154"/>
      <c r="M46" s="99">
        <f>IF(AND(D46&gt;0,E46&gt;0,G46&gt;0,I46&gt;1799,K46&gt;0,L46&gt;0),B46*D46,0)</f>
        <v>0</v>
      </c>
    </row>
    <row r="47" spans="1:16" x14ac:dyDescent="0.3">
      <c r="A47" s="62" t="s">
        <v>57</v>
      </c>
      <c r="B47" s="61">
        <v>6</v>
      </c>
      <c r="C47" s="100"/>
      <c r="D47" s="98"/>
      <c r="E47" s="98"/>
      <c r="F47" s="173" t="s">
        <v>124</v>
      </c>
      <c r="G47" s="98"/>
      <c r="H47" s="173" t="s">
        <v>124</v>
      </c>
      <c r="I47" s="98"/>
      <c r="J47" s="174" t="s">
        <v>25</v>
      </c>
      <c r="K47" s="209"/>
      <c r="L47" s="154"/>
      <c r="M47" s="99">
        <f>IF(AND(D47&gt;0,E47&gt;0,G47&gt;0,I47&gt;1799,K47&gt;0,L47&gt;0),B47*D47,0)</f>
        <v>0</v>
      </c>
    </row>
    <row r="48" spans="1:16" ht="14.1" customHeight="1" x14ac:dyDescent="0.3">
      <c r="A48" s="271" t="s">
        <v>65</v>
      </c>
      <c r="B48" s="271"/>
      <c r="C48" s="271"/>
      <c r="D48" s="271"/>
      <c r="E48" s="271"/>
      <c r="F48" s="271"/>
      <c r="G48" s="271"/>
      <c r="H48" s="271"/>
      <c r="I48" s="271"/>
      <c r="J48" s="271"/>
      <c r="K48" s="271"/>
      <c r="L48" s="271"/>
      <c r="M48" s="271"/>
    </row>
    <row r="49" spans="1:14" s="9" customFormat="1" ht="45.75" customHeight="1" x14ac:dyDescent="0.2">
      <c r="A49" s="275" t="s">
        <v>301</v>
      </c>
      <c r="B49" s="275"/>
      <c r="C49" s="275"/>
      <c r="D49" s="275"/>
      <c r="E49" s="276"/>
      <c r="F49" s="276"/>
      <c r="G49" s="276"/>
      <c r="H49" s="276"/>
      <c r="I49" s="276"/>
      <c r="J49" s="276"/>
      <c r="K49" s="275"/>
      <c r="L49" s="275"/>
      <c r="M49" s="275"/>
      <c r="N49" s="75"/>
    </row>
    <row r="50" spans="1:14" s="9" customFormat="1" ht="22.5" x14ac:dyDescent="0.2">
      <c r="A50" s="59" t="s">
        <v>61</v>
      </c>
      <c r="B50" s="84">
        <v>2</v>
      </c>
      <c r="C50" s="100"/>
      <c r="D50" s="100"/>
      <c r="E50" s="100"/>
      <c r="F50" s="175" t="s">
        <v>124</v>
      </c>
      <c r="G50" s="100"/>
      <c r="H50" s="176" t="s">
        <v>124</v>
      </c>
      <c r="I50" s="100"/>
      <c r="J50" s="177" t="s">
        <v>25</v>
      </c>
      <c r="K50" s="209"/>
      <c r="L50" s="155"/>
      <c r="M50" s="101">
        <f>IF(AND(D50&gt;0,E50&gt;0,G50&gt;0,I50&gt;1799,K50&gt;0,L50&gt;0),B50*D50,0)</f>
        <v>0</v>
      </c>
      <c r="N50" s="75"/>
    </row>
    <row r="51" spans="1:14" s="9" customFormat="1" ht="22.5" x14ac:dyDescent="0.2">
      <c r="A51" s="59" t="s">
        <v>62</v>
      </c>
      <c r="B51" s="84">
        <v>4</v>
      </c>
      <c r="C51" s="100"/>
      <c r="D51" s="100"/>
      <c r="E51" s="100"/>
      <c r="F51" s="175" t="s">
        <v>124</v>
      </c>
      <c r="G51" s="100"/>
      <c r="H51" s="176" t="s">
        <v>124</v>
      </c>
      <c r="I51" s="100"/>
      <c r="J51" s="177" t="s">
        <v>25</v>
      </c>
      <c r="K51" s="209"/>
      <c r="L51" s="155"/>
      <c r="M51" s="101">
        <f>IF(AND(D51&gt;0,E51&gt;0,G51&gt;0,I51&gt;1799,K51&gt;0,L51&gt;0),B51*D51,0)</f>
        <v>0</v>
      </c>
      <c r="N51" s="75"/>
    </row>
    <row r="52" spans="1:14" s="9" customFormat="1" ht="22.5" x14ac:dyDescent="0.2">
      <c r="A52" s="59" t="s">
        <v>63</v>
      </c>
      <c r="B52" s="84">
        <v>5</v>
      </c>
      <c r="C52" s="100"/>
      <c r="D52" s="100"/>
      <c r="E52" s="100"/>
      <c r="F52" s="175" t="s">
        <v>124</v>
      </c>
      <c r="G52" s="100"/>
      <c r="H52" s="176" t="s">
        <v>124</v>
      </c>
      <c r="I52" s="100"/>
      <c r="J52" s="177" t="s">
        <v>25</v>
      </c>
      <c r="K52" s="209"/>
      <c r="L52" s="155"/>
      <c r="M52" s="101">
        <f>IF(AND(D52&gt;0,E52&gt;0,G52&gt;0,I52&gt;1799,K52&gt;0,L52&gt;0),B52*D52,0)</f>
        <v>0</v>
      </c>
      <c r="N52" s="75"/>
    </row>
    <row r="53" spans="1:14" s="9" customFormat="1" ht="22.5" x14ac:dyDescent="0.2">
      <c r="A53" s="59" t="s">
        <v>66</v>
      </c>
      <c r="B53" s="84">
        <v>7</v>
      </c>
      <c r="C53" s="100"/>
      <c r="D53" s="100"/>
      <c r="E53" s="100"/>
      <c r="F53" s="175" t="s">
        <v>124</v>
      </c>
      <c r="G53" s="100"/>
      <c r="H53" s="176" t="s">
        <v>124</v>
      </c>
      <c r="I53" s="100"/>
      <c r="J53" s="177" t="s">
        <v>25</v>
      </c>
      <c r="K53" s="209"/>
      <c r="L53" s="155"/>
      <c r="M53" s="101">
        <f>IF(AND(D53&gt;0,E53&gt;0,G53&gt;0,I53&gt;1799,K53&gt;0,L53&gt;0),B53*D53,0)</f>
        <v>0</v>
      </c>
      <c r="N53" s="75"/>
    </row>
    <row r="54" spans="1:14" ht="14.1" customHeight="1" x14ac:dyDescent="0.3">
      <c r="A54" s="271" t="s">
        <v>67</v>
      </c>
      <c r="B54" s="271"/>
      <c r="C54" s="271"/>
      <c r="D54" s="271"/>
      <c r="E54" s="277"/>
      <c r="F54" s="277"/>
      <c r="G54" s="277"/>
      <c r="H54" s="277"/>
      <c r="I54" s="277"/>
      <c r="J54" s="277"/>
      <c r="K54" s="271"/>
      <c r="L54" s="271"/>
      <c r="M54" s="271"/>
    </row>
    <row r="55" spans="1:14" s="9" customFormat="1" ht="24" customHeight="1" x14ac:dyDescent="0.2">
      <c r="A55" s="272" t="s">
        <v>68</v>
      </c>
      <c r="B55" s="273"/>
      <c r="C55" s="273"/>
      <c r="D55" s="273"/>
      <c r="E55" s="273"/>
      <c r="F55" s="273"/>
      <c r="G55" s="273"/>
      <c r="H55" s="273"/>
      <c r="I55" s="273"/>
      <c r="J55" s="273"/>
      <c r="K55" s="273"/>
      <c r="L55" s="273"/>
      <c r="M55" s="274"/>
      <c r="N55" s="75"/>
    </row>
    <row r="56" spans="1:14" s="25" customFormat="1" ht="22.5" x14ac:dyDescent="0.2">
      <c r="A56" s="80" t="s">
        <v>320</v>
      </c>
      <c r="B56" s="76">
        <v>0.4</v>
      </c>
      <c r="C56" s="100"/>
      <c r="D56" s="100"/>
      <c r="E56" s="100"/>
      <c r="F56" s="175" t="s">
        <v>124</v>
      </c>
      <c r="G56" s="100"/>
      <c r="H56" s="175" t="s">
        <v>124</v>
      </c>
      <c r="I56" s="100"/>
      <c r="J56" s="177" t="s">
        <v>25</v>
      </c>
      <c r="K56" s="209"/>
      <c r="L56" s="155"/>
      <c r="M56" s="101">
        <f>IF(AND(D56&gt;0,E56&gt;0,G56&gt;0,I56&gt;1799,K56&gt;0,L56&gt;0),B56*D56,0)</f>
        <v>0</v>
      </c>
      <c r="N56" s="77"/>
    </row>
    <row r="57" spans="1:14" s="25" customFormat="1" ht="33.75" x14ac:dyDescent="0.2">
      <c r="A57" s="80" t="s">
        <v>69</v>
      </c>
      <c r="B57" s="76">
        <v>5</v>
      </c>
      <c r="C57" s="100"/>
      <c r="D57" s="100"/>
      <c r="E57" s="100"/>
      <c r="F57" s="175" t="s">
        <v>124</v>
      </c>
      <c r="G57" s="100"/>
      <c r="H57" s="175" t="s">
        <v>124</v>
      </c>
      <c r="I57" s="100"/>
      <c r="J57" s="177" t="s">
        <v>25</v>
      </c>
      <c r="K57" s="209"/>
      <c r="L57" s="155"/>
      <c r="M57" s="101">
        <f>IF(AND(D57&gt;0,E57&gt;0,G57&gt;0,I57&gt;1799,K57&gt;0,L57&gt;0),B57*D57,0)</f>
        <v>0</v>
      </c>
      <c r="N57" s="77"/>
    </row>
    <row r="58" spans="1:14" s="25" customFormat="1" ht="33.75" x14ac:dyDescent="0.2">
      <c r="A58" s="59" t="s">
        <v>70</v>
      </c>
      <c r="B58" s="76">
        <v>9</v>
      </c>
      <c r="C58" s="100"/>
      <c r="D58" s="100"/>
      <c r="E58" s="100"/>
      <c r="F58" s="175" t="s">
        <v>124</v>
      </c>
      <c r="G58" s="100"/>
      <c r="H58" s="175" t="s">
        <v>124</v>
      </c>
      <c r="I58" s="100"/>
      <c r="J58" s="177" t="s">
        <v>25</v>
      </c>
      <c r="K58" s="209"/>
      <c r="L58" s="155"/>
      <c r="M58" s="101">
        <f>IF(AND(D58&gt;0,E58&gt;0,G58&gt;0,I58&gt;1799,K58&gt;0,L58&gt;0),B58*D58,0)</f>
        <v>0</v>
      </c>
      <c r="N58" s="77"/>
    </row>
    <row r="59" spans="1:14" s="25" customFormat="1" ht="33.75" x14ac:dyDescent="0.2">
      <c r="A59" s="59" t="s">
        <v>71</v>
      </c>
      <c r="B59" s="76">
        <v>8</v>
      </c>
      <c r="C59" s="100"/>
      <c r="D59" s="100"/>
      <c r="E59" s="100"/>
      <c r="F59" s="175" t="s">
        <v>124</v>
      </c>
      <c r="G59" s="100"/>
      <c r="H59" s="175" t="s">
        <v>124</v>
      </c>
      <c r="I59" s="100"/>
      <c r="J59" s="177" t="s">
        <v>25</v>
      </c>
      <c r="K59" s="209"/>
      <c r="L59" s="155"/>
      <c r="M59" s="101">
        <f>IF(AND(D59&gt;0,E59&gt;0,G59&gt;0,I59&gt;1799,K59&gt;0,L59&gt;0),B59*D59,0)</f>
        <v>0</v>
      </c>
      <c r="N59" s="77"/>
    </row>
    <row r="60" spans="1:14" s="25" customFormat="1" ht="33.75" x14ac:dyDescent="0.2">
      <c r="A60" s="59" t="s">
        <v>72</v>
      </c>
      <c r="B60" s="76">
        <v>16</v>
      </c>
      <c r="C60" s="100"/>
      <c r="D60" s="100"/>
      <c r="E60" s="100"/>
      <c r="F60" s="175" t="s">
        <v>124</v>
      </c>
      <c r="G60" s="100"/>
      <c r="H60" s="175" t="s">
        <v>124</v>
      </c>
      <c r="I60" s="100"/>
      <c r="J60" s="177" t="s">
        <v>25</v>
      </c>
      <c r="K60" s="209"/>
      <c r="L60" s="155"/>
      <c r="M60" s="101">
        <f>IF(AND(D60&gt;0,E60&gt;0,G60&gt;0,I60&gt;1799,K60&gt;0,L60&gt;0),B60*D60,0)</f>
        <v>0</v>
      </c>
      <c r="N60" s="77"/>
    </row>
    <row r="61" spans="1:14" s="9" customFormat="1" ht="14.1" customHeight="1" x14ac:dyDescent="0.2">
      <c r="A61" s="270" t="s">
        <v>12</v>
      </c>
      <c r="B61" s="270"/>
      <c r="C61" s="270"/>
      <c r="D61" s="270"/>
      <c r="E61" s="270"/>
      <c r="F61" s="270"/>
      <c r="G61" s="270"/>
      <c r="H61" s="270"/>
      <c r="I61" s="270"/>
      <c r="J61" s="270"/>
      <c r="K61" s="270"/>
      <c r="L61" s="270"/>
      <c r="M61" s="270"/>
      <c r="N61" s="75"/>
    </row>
    <row r="62" spans="1:14" s="9" customFormat="1" ht="48.75" customHeight="1" x14ac:dyDescent="0.2">
      <c r="A62" s="59" t="s">
        <v>10</v>
      </c>
      <c r="B62" s="59" t="s">
        <v>116</v>
      </c>
      <c r="C62" s="59" t="s">
        <v>171</v>
      </c>
      <c r="D62" s="59" t="s">
        <v>117</v>
      </c>
      <c r="E62" s="268" t="s">
        <v>59</v>
      </c>
      <c r="F62" s="269"/>
      <c r="G62" s="268" t="s">
        <v>58</v>
      </c>
      <c r="H62" s="269"/>
      <c r="I62" s="268" t="s">
        <v>60</v>
      </c>
      <c r="J62" s="269"/>
      <c r="K62" s="59" t="s">
        <v>158</v>
      </c>
      <c r="L62" s="59" t="s">
        <v>250</v>
      </c>
      <c r="M62" s="59" t="s">
        <v>118</v>
      </c>
      <c r="N62" s="75"/>
    </row>
    <row r="63" spans="1:14" s="82" customFormat="1" x14ac:dyDescent="0.2">
      <c r="A63" s="59" t="s">
        <v>52</v>
      </c>
      <c r="B63" s="76">
        <v>2</v>
      </c>
      <c r="C63" s="100"/>
      <c r="D63" s="100"/>
      <c r="E63" s="100"/>
      <c r="F63" s="175" t="s">
        <v>124</v>
      </c>
      <c r="G63" s="100"/>
      <c r="H63" s="175" t="s">
        <v>124</v>
      </c>
      <c r="I63" s="100"/>
      <c r="J63" s="177" t="s">
        <v>25</v>
      </c>
      <c r="K63" s="210"/>
      <c r="L63" s="156"/>
      <c r="M63" s="101">
        <f>IF(AND(D63&gt;0,E63&gt;0,G63&gt;0,I63&gt;1799,K63&gt;0,L63&gt;0),B63*D63,0)</f>
        <v>0</v>
      </c>
      <c r="N63" s="81"/>
    </row>
    <row r="64" spans="1:14" s="82" customFormat="1" x14ac:dyDescent="0.2">
      <c r="A64" s="59" t="s">
        <v>73</v>
      </c>
      <c r="B64" s="76">
        <v>4</v>
      </c>
      <c r="C64" s="100"/>
      <c r="D64" s="100"/>
      <c r="E64" s="100"/>
      <c r="F64" s="175" t="s">
        <v>124</v>
      </c>
      <c r="G64" s="100"/>
      <c r="H64" s="175" t="s">
        <v>124</v>
      </c>
      <c r="I64" s="100"/>
      <c r="J64" s="177" t="s">
        <v>25</v>
      </c>
      <c r="K64" s="210"/>
      <c r="L64" s="156"/>
      <c r="M64" s="101">
        <f>IF(AND(D64&gt;0,E64&gt;0,G64&gt;0,I64&gt;1799,K64&gt;0,L64&gt;0),B64*D64,0)</f>
        <v>0</v>
      </c>
      <c r="N64" s="81"/>
    </row>
    <row r="65" spans="1:14" s="82" customFormat="1" ht="12.75" customHeight="1" x14ac:dyDescent="0.2">
      <c r="A65" s="59" t="s">
        <v>53</v>
      </c>
      <c r="B65" s="76">
        <v>35</v>
      </c>
      <c r="C65" s="100"/>
      <c r="D65" s="100"/>
      <c r="E65" s="100"/>
      <c r="F65" s="175" t="s">
        <v>124</v>
      </c>
      <c r="G65" s="100"/>
      <c r="H65" s="175" t="s">
        <v>124</v>
      </c>
      <c r="I65" s="100"/>
      <c r="J65" s="177" t="s">
        <v>25</v>
      </c>
      <c r="K65" s="210"/>
      <c r="L65" s="156"/>
      <c r="M65" s="101">
        <f>IF(AND(D65&gt;0,E65&gt;0,G65&gt;0,I65&gt;1799,K65&gt;0,L65&gt;0),B65*D65,0)</f>
        <v>0</v>
      </c>
      <c r="N65" s="81"/>
    </row>
    <row r="66" spans="1:14" s="82" customFormat="1" ht="12.75" customHeight="1" x14ac:dyDescent="0.2">
      <c r="A66" s="265" t="s">
        <v>134</v>
      </c>
      <c r="B66" s="266"/>
      <c r="C66" s="266"/>
      <c r="D66" s="266"/>
      <c r="E66" s="266"/>
      <c r="F66" s="266"/>
      <c r="G66" s="266"/>
      <c r="H66" s="266"/>
      <c r="I66" s="266"/>
      <c r="J66" s="266"/>
      <c r="K66" s="266"/>
      <c r="L66" s="266"/>
      <c r="M66" s="267"/>
      <c r="N66" s="81"/>
    </row>
    <row r="67" spans="1:14" s="82" customFormat="1" ht="12.75" customHeight="1" x14ac:dyDescent="0.2">
      <c r="A67" s="59" t="s">
        <v>133</v>
      </c>
      <c r="B67" s="76">
        <v>2</v>
      </c>
      <c r="C67" s="100"/>
      <c r="D67" s="100"/>
      <c r="E67" s="100"/>
      <c r="F67" s="175" t="s">
        <v>124</v>
      </c>
      <c r="G67" s="100"/>
      <c r="H67" s="175" t="s">
        <v>124</v>
      </c>
      <c r="I67" s="100"/>
      <c r="J67" s="177" t="s">
        <v>25</v>
      </c>
      <c r="K67" s="209"/>
      <c r="L67" s="155"/>
      <c r="M67" s="101">
        <f>IF(AND(D67&gt;0,E67&gt;0,G67&gt;0,I67&gt;1799,K67&gt;0,L67&gt;0),B67*D67,0)</f>
        <v>0</v>
      </c>
      <c r="N67" s="81"/>
    </row>
    <row r="68" spans="1:14" s="82" customFormat="1" ht="12.75" customHeight="1" x14ac:dyDescent="0.2">
      <c r="A68" s="59" t="s">
        <v>155</v>
      </c>
      <c r="B68" s="76">
        <v>6</v>
      </c>
      <c r="C68" s="100"/>
      <c r="D68" s="100"/>
      <c r="E68" s="100"/>
      <c r="F68" s="175" t="s">
        <v>124</v>
      </c>
      <c r="G68" s="100"/>
      <c r="H68" s="175" t="s">
        <v>124</v>
      </c>
      <c r="I68" s="100"/>
      <c r="J68" s="177" t="s">
        <v>25</v>
      </c>
      <c r="K68" s="209"/>
      <c r="L68" s="155"/>
      <c r="M68" s="101">
        <f>IF(AND(D68&gt;0,E68&gt;0,G68&gt;0,I68&gt;1799,K68&gt;0,L68&gt;0),B68*D68,0)</f>
        <v>0</v>
      </c>
      <c r="N68" s="81"/>
    </row>
    <row r="69" spans="1:14" s="82" customFormat="1" ht="12.75" customHeight="1" x14ac:dyDescent="0.2">
      <c r="A69" s="59" t="s">
        <v>135</v>
      </c>
      <c r="B69" s="76">
        <v>4</v>
      </c>
      <c r="C69" s="100"/>
      <c r="D69" s="100"/>
      <c r="E69" s="100"/>
      <c r="F69" s="175" t="s">
        <v>124</v>
      </c>
      <c r="G69" s="100"/>
      <c r="H69" s="175" t="s">
        <v>124</v>
      </c>
      <c r="I69" s="100"/>
      <c r="J69" s="177" t="s">
        <v>25</v>
      </c>
      <c r="K69" s="209"/>
      <c r="L69" s="155"/>
      <c r="M69" s="101">
        <f>IF(AND(D69&gt;0,E69&gt;0,G69&gt;0,I69&gt;1799,K69&gt;0,L69&gt;0),B69*D69,0)</f>
        <v>0</v>
      </c>
      <c r="N69" s="81"/>
    </row>
    <row r="70" spans="1:14" s="82" customFormat="1" ht="12.75" customHeight="1" x14ac:dyDescent="0.2">
      <c r="A70" s="59" t="s">
        <v>74</v>
      </c>
      <c r="B70" s="76">
        <v>7</v>
      </c>
      <c r="C70" s="100"/>
      <c r="D70" s="100"/>
      <c r="E70" s="100"/>
      <c r="F70" s="175" t="s">
        <v>124</v>
      </c>
      <c r="G70" s="100"/>
      <c r="H70" s="175" t="s">
        <v>124</v>
      </c>
      <c r="I70" s="100"/>
      <c r="J70" s="177" t="s">
        <v>25</v>
      </c>
      <c r="K70" s="209"/>
      <c r="L70" s="155"/>
      <c r="M70" s="101">
        <f>IF(AND(D70&gt;0,E70&gt;0,G70&gt;0,I70&gt;1799,K70&gt;0,L70&gt;0),B70*D70,0)</f>
        <v>0</v>
      </c>
      <c r="N70" s="81"/>
    </row>
    <row r="71" spans="1:14" s="82" customFormat="1" ht="12.75" customHeight="1" x14ac:dyDescent="0.2">
      <c r="A71" s="144" t="s">
        <v>230</v>
      </c>
      <c r="B71" s="76">
        <v>5</v>
      </c>
      <c r="C71" s="100"/>
      <c r="D71" s="100"/>
      <c r="E71" s="100"/>
      <c r="F71" s="175" t="s">
        <v>124</v>
      </c>
      <c r="G71" s="100"/>
      <c r="H71" s="175" t="s">
        <v>124</v>
      </c>
      <c r="I71" s="100"/>
      <c r="J71" s="177" t="s">
        <v>25</v>
      </c>
      <c r="K71" s="209"/>
      <c r="L71" s="155"/>
      <c r="M71" s="101">
        <f t="shared" ref="M71:M76" si="2">IF(AND(D71&gt;0,E71&gt;0,G71&gt;0,I71&gt;1799,K71&gt;0,L71&gt;0),B71*D71,0)</f>
        <v>0</v>
      </c>
      <c r="N71" s="81"/>
    </row>
    <row r="72" spans="1:14" s="82" customFormat="1" ht="12.75" customHeight="1" x14ac:dyDescent="0.2">
      <c r="A72" s="144" t="s">
        <v>231</v>
      </c>
      <c r="B72" s="76">
        <v>10</v>
      </c>
      <c r="C72" s="100"/>
      <c r="D72" s="100"/>
      <c r="E72" s="100"/>
      <c r="F72" s="175" t="s">
        <v>124</v>
      </c>
      <c r="G72" s="100"/>
      <c r="H72" s="175" t="s">
        <v>124</v>
      </c>
      <c r="I72" s="100"/>
      <c r="J72" s="177" t="s">
        <v>25</v>
      </c>
      <c r="K72" s="209"/>
      <c r="L72" s="155"/>
      <c r="M72" s="101">
        <f t="shared" si="2"/>
        <v>0</v>
      </c>
      <c r="N72" s="81"/>
    </row>
    <row r="73" spans="1:14" s="82" customFormat="1" ht="12.75" customHeight="1" x14ac:dyDescent="0.2">
      <c r="A73" s="144" t="s">
        <v>232</v>
      </c>
      <c r="B73" s="76">
        <v>10</v>
      </c>
      <c r="C73" s="100"/>
      <c r="D73" s="100"/>
      <c r="E73" s="100"/>
      <c r="F73" s="175" t="s">
        <v>124</v>
      </c>
      <c r="G73" s="100"/>
      <c r="H73" s="175" t="s">
        <v>124</v>
      </c>
      <c r="I73" s="100"/>
      <c r="J73" s="177" t="s">
        <v>25</v>
      </c>
      <c r="K73" s="209"/>
      <c r="L73" s="155"/>
      <c r="M73" s="101">
        <f t="shared" si="2"/>
        <v>0</v>
      </c>
      <c r="N73" s="81"/>
    </row>
    <row r="74" spans="1:14" s="82" customFormat="1" ht="12.75" customHeight="1" x14ac:dyDescent="0.2">
      <c r="A74" s="144" t="s">
        <v>233</v>
      </c>
      <c r="B74" s="76">
        <v>30</v>
      </c>
      <c r="C74" s="100"/>
      <c r="D74" s="100"/>
      <c r="E74" s="100"/>
      <c r="F74" s="175" t="s">
        <v>124</v>
      </c>
      <c r="G74" s="100"/>
      <c r="H74" s="175" t="s">
        <v>124</v>
      </c>
      <c r="I74" s="100"/>
      <c r="J74" s="177" t="s">
        <v>25</v>
      </c>
      <c r="K74" s="209"/>
      <c r="L74" s="155"/>
      <c r="M74" s="101">
        <f t="shared" si="2"/>
        <v>0</v>
      </c>
      <c r="N74" s="81"/>
    </row>
    <row r="75" spans="1:14" s="82" customFormat="1" ht="22.5" customHeight="1" x14ac:dyDescent="0.2">
      <c r="A75" s="144" t="s">
        <v>234</v>
      </c>
      <c r="B75" s="76">
        <v>30</v>
      </c>
      <c r="C75" s="100"/>
      <c r="D75" s="100"/>
      <c r="E75" s="100"/>
      <c r="F75" s="175" t="s">
        <v>124</v>
      </c>
      <c r="G75" s="100"/>
      <c r="H75" s="175" t="s">
        <v>124</v>
      </c>
      <c r="I75" s="100"/>
      <c r="J75" s="177" t="s">
        <v>25</v>
      </c>
      <c r="K75" s="209"/>
      <c r="L75" s="155"/>
      <c r="M75" s="101">
        <f t="shared" si="2"/>
        <v>0</v>
      </c>
      <c r="N75" s="81"/>
    </row>
    <row r="76" spans="1:14" s="82" customFormat="1" ht="22.5" customHeight="1" x14ac:dyDescent="0.2">
      <c r="A76" s="144" t="s">
        <v>235</v>
      </c>
      <c r="B76" s="76">
        <v>88</v>
      </c>
      <c r="C76" s="100"/>
      <c r="D76" s="100"/>
      <c r="E76" s="100"/>
      <c r="F76" s="175" t="s">
        <v>124</v>
      </c>
      <c r="G76" s="100"/>
      <c r="H76" s="175" t="s">
        <v>124</v>
      </c>
      <c r="I76" s="100"/>
      <c r="J76" s="177" t="s">
        <v>25</v>
      </c>
      <c r="K76" s="209"/>
      <c r="L76" s="155"/>
      <c r="M76" s="101">
        <f t="shared" si="2"/>
        <v>0</v>
      </c>
      <c r="N76" s="81"/>
    </row>
    <row r="77" spans="1:14" s="9" customFormat="1" ht="14.1" customHeight="1" x14ac:dyDescent="0.2">
      <c r="A77" s="265" t="s">
        <v>11</v>
      </c>
      <c r="B77" s="266"/>
      <c r="C77" s="266"/>
      <c r="D77" s="266"/>
      <c r="E77" s="266"/>
      <c r="F77" s="266"/>
      <c r="G77" s="266"/>
      <c r="H77" s="266"/>
      <c r="I77" s="266"/>
      <c r="J77" s="266"/>
      <c r="K77" s="266"/>
      <c r="L77" s="266"/>
      <c r="M77" s="267"/>
      <c r="N77" s="75"/>
    </row>
    <row r="78" spans="1:14" s="9" customFormat="1" x14ac:dyDescent="0.2">
      <c r="A78" s="59" t="s">
        <v>51</v>
      </c>
      <c r="B78" s="83">
        <v>12</v>
      </c>
      <c r="C78" s="100"/>
      <c r="D78" s="100"/>
      <c r="E78" s="100"/>
      <c r="F78" s="175" t="s">
        <v>124</v>
      </c>
      <c r="G78" s="100"/>
      <c r="H78" s="175" t="s">
        <v>124</v>
      </c>
      <c r="I78" s="100"/>
      <c r="J78" s="177" t="s">
        <v>25</v>
      </c>
      <c r="K78" s="209"/>
      <c r="L78" s="155"/>
      <c r="M78" s="101">
        <f>IF(AND(D78&gt;0,E78&gt;0,G78&gt;0,I78&gt;1799,K78&gt;0,L78&gt;0),B78*D78,0)</f>
        <v>0</v>
      </c>
      <c r="N78" s="75"/>
    </row>
    <row r="79" spans="1:14" s="9" customFormat="1" x14ac:dyDescent="0.2">
      <c r="A79" s="59" t="s">
        <v>264</v>
      </c>
      <c r="B79" s="83">
        <v>12</v>
      </c>
      <c r="C79" s="100"/>
      <c r="D79" s="100"/>
      <c r="E79" s="100"/>
      <c r="F79" s="175" t="s">
        <v>124</v>
      </c>
      <c r="G79" s="100"/>
      <c r="H79" s="175" t="s">
        <v>124</v>
      </c>
      <c r="I79" s="100"/>
      <c r="J79" s="177" t="s">
        <v>25</v>
      </c>
      <c r="K79" s="209"/>
      <c r="L79" s="155"/>
      <c r="M79" s="101">
        <f>IF(AND(D79&gt;0,E79&gt;0,G79&gt;0,I79&gt;1799,K79&gt;0,L79&gt;0),B79*D79,0)</f>
        <v>0</v>
      </c>
      <c r="N79" s="75"/>
    </row>
    <row r="80" spans="1:14" s="9" customFormat="1" ht="22.5" x14ac:dyDescent="0.2">
      <c r="A80" s="59" t="s">
        <v>262</v>
      </c>
      <c r="B80" s="83">
        <v>24</v>
      </c>
      <c r="C80" s="100"/>
      <c r="D80" s="100"/>
      <c r="E80" s="100"/>
      <c r="F80" s="175" t="s">
        <v>124</v>
      </c>
      <c r="G80" s="100"/>
      <c r="H80" s="175" t="s">
        <v>124</v>
      </c>
      <c r="I80" s="100"/>
      <c r="J80" s="177" t="s">
        <v>25</v>
      </c>
      <c r="K80" s="209"/>
      <c r="L80" s="155"/>
      <c r="M80" s="101">
        <f>IF(AND(D80&gt;0,E80&gt;0,G80&gt;0,I80&gt;1799,K80&gt;0,L80&gt;0),B80*D80,0)</f>
        <v>0</v>
      </c>
      <c r="N80" s="75"/>
    </row>
    <row r="81" spans="1:16" s="9" customFormat="1" ht="14.1" customHeight="1" x14ac:dyDescent="0.2">
      <c r="A81" s="289" t="s">
        <v>13</v>
      </c>
      <c r="B81" s="289"/>
      <c r="C81" s="289"/>
      <c r="D81" s="289"/>
      <c r="E81" s="289"/>
      <c r="F81" s="289"/>
      <c r="G81" s="289"/>
      <c r="H81" s="289"/>
      <c r="I81" s="289"/>
      <c r="J81" s="289"/>
      <c r="K81" s="289"/>
      <c r="L81" s="289"/>
      <c r="M81" s="289"/>
      <c r="N81" s="75"/>
    </row>
    <row r="82" spans="1:16" s="25" customFormat="1" ht="12" x14ac:dyDescent="0.2">
      <c r="A82" s="59" t="s">
        <v>154</v>
      </c>
      <c r="B82" s="76">
        <v>121</v>
      </c>
      <c r="C82" s="100"/>
      <c r="D82" s="100"/>
      <c r="E82" s="100"/>
      <c r="F82" s="175" t="s">
        <v>124</v>
      </c>
      <c r="G82" s="100"/>
      <c r="H82" s="175" t="s">
        <v>124</v>
      </c>
      <c r="I82" s="100"/>
      <c r="J82" s="177" t="s">
        <v>25</v>
      </c>
      <c r="K82" s="209"/>
      <c r="L82" s="155"/>
      <c r="M82" s="101">
        <f>SUM(B82*D82)</f>
        <v>0</v>
      </c>
      <c r="N82" s="77"/>
    </row>
    <row r="83" spans="1:16" s="79" customFormat="1" ht="34.5" thickBot="1" x14ac:dyDescent="0.25">
      <c r="A83" s="193" t="s">
        <v>269</v>
      </c>
      <c r="B83" s="76" t="s">
        <v>136</v>
      </c>
      <c r="C83" s="100"/>
      <c r="D83" s="100"/>
      <c r="E83" s="157"/>
      <c r="F83" s="175" t="s">
        <v>124</v>
      </c>
      <c r="G83" s="100"/>
      <c r="H83" s="175" t="s">
        <v>124</v>
      </c>
      <c r="I83" s="100"/>
      <c r="J83" s="177" t="s">
        <v>25</v>
      </c>
      <c r="K83" s="209"/>
      <c r="L83" s="155"/>
      <c r="M83" s="101">
        <f>SUM(0.04*C83*G83)</f>
        <v>0</v>
      </c>
      <c r="N83" s="78"/>
    </row>
    <row r="84" spans="1:16" s="8" customFormat="1" ht="12.75" customHeight="1" x14ac:dyDescent="0.25">
      <c r="A84" s="194" t="s">
        <v>270</v>
      </c>
      <c r="B84" s="66"/>
      <c r="C84" s="66"/>
      <c r="D84" s="67"/>
      <c r="E84" s="65"/>
      <c r="F84" s="65"/>
      <c r="G84" s="65"/>
      <c r="H84" s="65"/>
      <c r="I84" s="65"/>
      <c r="J84" s="65"/>
      <c r="K84" s="63"/>
      <c r="L84" s="64"/>
      <c r="M84" s="68"/>
      <c r="N84" s="21"/>
      <c r="O84" s="7"/>
      <c r="P84" s="7"/>
    </row>
    <row r="85" spans="1:16" ht="39" thickBot="1" x14ac:dyDescent="0.35">
      <c r="A85" s="195" t="s">
        <v>271</v>
      </c>
      <c r="B85" s="70"/>
      <c r="C85" s="70"/>
      <c r="D85" s="70"/>
      <c r="E85" s="70"/>
      <c r="F85" s="70"/>
      <c r="G85" s="70"/>
      <c r="H85" s="70"/>
      <c r="I85" s="172" t="s">
        <v>123</v>
      </c>
      <c r="J85" s="71"/>
      <c r="K85" s="72"/>
      <c r="L85" s="287">
        <f>SUM(M6:M19,M21:M40,M44:M47,M50:M53,M56:M60,M63:M65,M67:M76,M78,M82:M83)</f>
        <v>0</v>
      </c>
      <c r="M85" s="288"/>
    </row>
    <row r="86" spans="1:16" ht="4.5" customHeight="1" x14ac:dyDescent="0.3">
      <c r="A86" s="69"/>
      <c r="B86" s="70"/>
      <c r="C86" s="70"/>
      <c r="D86" s="70"/>
      <c r="E86" s="70"/>
      <c r="F86" s="70"/>
      <c r="G86" s="70"/>
      <c r="H86" s="70"/>
      <c r="I86" s="70"/>
      <c r="J86" s="70"/>
      <c r="K86" s="72"/>
      <c r="L86" s="73"/>
      <c r="M86" s="74"/>
    </row>
    <row r="87" spans="1:16" s="22" customFormat="1" ht="22.5" customHeight="1" x14ac:dyDescent="0.3">
      <c r="A87" s="286" t="s">
        <v>186</v>
      </c>
      <c r="B87" s="286"/>
      <c r="C87" s="37"/>
      <c r="D87" s="37"/>
      <c r="E87" s="37"/>
      <c r="F87" s="37"/>
      <c r="G87" s="37"/>
      <c r="H87" s="37"/>
      <c r="I87" s="37"/>
      <c r="J87" s="37"/>
      <c r="K87" s="37"/>
      <c r="L87" s="37"/>
      <c r="M87" s="37"/>
      <c r="N87" s="23"/>
      <c r="O87" s="23"/>
      <c r="P87" s="23"/>
    </row>
    <row r="88" spans="1:16" s="22" customFormat="1" ht="15.75" x14ac:dyDescent="0.3">
      <c r="A88" s="263" t="s">
        <v>314</v>
      </c>
      <c r="B88" s="263"/>
      <c r="C88" s="263"/>
      <c r="D88" s="263"/>
      <c r="E88" s="263"/>
      <c r="F88" s="263"/>
      <c r="G88" s="263"/>
      <c r="H88" s="263"/>
      <c r="I88" s="263"/>
      <c r="J88" s="263"/>
      <c r="K88" s="263"/>
      <c r="L88" s="263"/>
      <c r="M88" s="263"/>
      <c r="N88" s="263"/>
      <c r="O88" s="263"/>
      <c r="P88" s="263"/>
    </row>
    <row r="89" spans="1:16" s="23" customFormat="1" ht="15" x14ac:dyDescent="0.25">
      <c r="A89" s="263" t="s">
        <v>75</v>
      </c>
      <c r="B89" s="263"/>
      <c r="C89" s="263"/>
      <c r="D89" s="263"/>
      <c r="E89" s="263"/>
      <c r="F89" s="263"/>
      <c r="G89" s="263"/>
      <c r="H89" s="263"/>
      <c r="I89" s="263"/>
      <c r="J89" s="263"/>
      <c r="K89" s="263"/>
      <c r="L89" s="263"/>
      <c r="M89" s="263"/>
    </row>
    <row r="90" spans="1:16" s="23" customFormat="1" ht="15" x14ac:dyDescent="0.25">
      <c r="A90" s="263" t="s">
        <v>76</v>
      </c>
      <c r="B90" s="263"/>
      <c r="C90" s="263"/>
      <c r="D90" s="263"/>
      <c r="E90" s="263"/>
      <c r="F90" s="263"/>
      <c r="G90" s="263"/>
      <c r="H90" s="263"/>
      <c r="I90" s="263"/>
      <c r="J90" s="263"/>
      <c r="K90" s="263"/>
      <c r="L90" s="263"/>
      <c r="M90" s="263"/>
    </row>
    <row r="91" spans="1:16" s="23" customFormat="1" ht="17.25" customHeight="1" x14ac:dyDescent="0.25">
      <c r="A91" s="263" t="s">
        <v>77</v>
      </c>
      <c r="B91" s="263"/>
      <c r="C91" s="263"/>
      <c r="D91" s="263"/>
      <c r="E91" s="263"/>
      <c r="F91" s="263"/>
      <c r="G91" s="263"/>
      <c r="H91" s="263"/>
      <c r="I91" s="263"/>
      <c r="J91" s="263"/>
      <c r="K91" s="263"/>
      <c r="L91" s="263"/>
      <c r="M91" s="263"/>
    </row>
    <row r="92" spans="1:16" s="23" customFormat="1" ht="15" x14ac:dyDescent="0.25">
      <c r="A92" s="263" t="s">
        <v>78</v>
      </c>
      <c r="B92" s="263"/>
      <c r="C92" s="263"/>
      <c r="D92" s="263"/>
      <c r="E92" s="263"/>
      <c r="F92" s="263"/>
      <c r="G92" s="263"/>
      <c r="H92" s="263"/>
      <c r="I92" s="263"/>
      <c r="J92" s="263"/>
      <c r="K92" s="263"/>
      <c r="L92" s="263"/>
      <c r="M92" s="263"/>
    </row>
    <row r="93" spans="1:16" s="23" customFormat="1" ht="31.5" customHeight="1" x14ac:dyDescent="0.25">
      <c r="A93" s="264" t="s">
        <v>328</v>
      </c>
      <c r="B93" s="264"/>
      <c r="C93" s="264"/>
      <c r="D93" s="264"/>
      <c r="E93" s="264"/>
      <c r="F93" s="264"/>
      <c r="G93" s="264"/>
      <c r="H93" s="264"/>
      <c r="I93" s="264"/>
      <c r="J93" s="264"/>
      <c r="K93" s="264"/>
      <c r="L93" s="264"/>
      <c r="M93" s="264"/>
    </row>
    <row r="94" spans="1:16" s="23" customFormat="1" ht="32.25" customHeight="1" x14ac:dyDescent="0.25">
      <c r="A94" s="264" t="s">
        <v>327</v>
      </c>
      <c r="B94" s="264"/>
      <c r="C94" s="264"/>
      <c r="D94" s="264"/>
      <c r="E94" s="264"/>
      <c r="F94" s="264"/>
      <c r="G94" s="264"/>
      <c r="H94" s="264"/>
      <c r="I94" s="264"/>
      <c r="J94" s="264"/>
      <c r="K94" s="264"/>
      <c r="L94" s="264"/>
      <c r="M94" s="264"/>
      <c r="N94" s="264"/>
      <c r="O94" s="216"/>
    </row>
    <row r="95" spans="1:16" s="23" customFormat="1" ht="19.5" customHeight="1" x14ac:dyDescent="0.25">
      <c r="A95" s="263" t="s">
        <v>79</v>
      </c>
      <c r="B95" s="263"/>
      <c r="C95" s="263"/>
      <c r="D95" s="263"/>
      <c r="E95" s="263"/>
      <c r="F95" s="263"/>
      <c r="G95" s="263"/>
      <c r="H95" s="263"/>
      <c r="I95" s="263"/>
      <c r="J95" s="263"/>
      <c r="K95" s="263"/>
      <c r="L95" s="263"/>
      <c r="M95" s="263"/>
      <c r="N95" s="263"/>
      <c r="O95" s="263"/>
      <c r="P95" s="263"/>
    </row>
    <row r="96" spans="1:16" s="23" customFormat="1" ht="15" x14ac:dyDescent="0.25">
      <c r="A96" s="263" t="s">
        <v>80</v>
      </c>
      <c r="B96" s="263"/>
      <c r="C96" s="263"/>
      <c r="D96" s="263"/>
      <c r="E96" s="263"/>
      <c r="F96" s="263"/>
      <c r="G96" s="263"/>
      <c r="H96" s="263"/>
      <c r="I96" s="263"/>
      <c r="J96" s="263"/>
      <c r="K96" s="263"/>
      <c r="L96" s="263"/>
      <c r="M96" s="263"/>
    </row>
    <row r="97" spans="1:16" s="23" customFormat="1" ht="33" customHeight="1" x14ac:dyDescent="0.25">
      <c r="A97" s="263" t="s">
        <v>81</v>
      </c>
      <c r="B97" s="263"/>
      <c r="C97" s="263"/>
      <c r="D97" s="263"/>
      <c r="E97" s="263"/>
      <c r="F97" s="263"/>
      <c r="G97" s="263"/>
      <c r="H97" s="263"/>
      <c r="I97" s="263"/>
      <c r="J97" s="263"/>
      <c r="K97" s="263"/>
      <c r="L97" s="263"/>
      <c r="M97" s="263"/>
      <c r="N97" s="263"/>
      <c r="O97" s="263"/>
      <c r="P97" s="263"/>
    </row>
    <row r="98" spans="1:16" s="23" customFormat="1" ht="19.5" customHeight="1" x14ac:dyDescent="0.25">
      <c r="A98" s="263" t="s">
        <v>82</v>
      </c>
      <c r="B98" s="263"/>
      <c r="C98" s="263"/>
      <c r="D98" s="263"/>
      <c r="E98" s="263"/>
      <c r="F98" s="263"/>
      <c r="G98" s="263"/>
      <c r="H98" s="263"/>
      <c r="I98" s="263"/>
      <c r="J98" s="263"/>
      <c r="K98" s="263"/>
      <c r="L98" s="263"/>
      <c r="M98" s="263"/>
    </row>
    <row r="99" spans="1:16" s="23" customFormat="1" ht="33" customHeight="1" x14ac:dyDescent="0.25">
      <c r="A99" s="263" t="s">
        <v>83</v>
      </c>
      <c r="B99" s="263"/>
      <c r="C99" s="263"/>
      <c r="D99" s="263"/>
      <c r="E99" s="263"/>
      <c r="F99" s="263"/>
      <c r="G99" s="263"/>
      <c r="H99" s="263"/>
      <c r="I99" s="263"/>
      <c r="J99" s="263"/>
      <c r="K99" s="263"/>
      <c r="L99" s="263"/>
      <c r="M99" s="263"/>
      <c r="N99" s="263"/>
      <c r="O99" s="263"/>
      <c r="P99" s="263"/>
    </row>
    <row r="100" spans="1:16" s="23" customFormat="1" ht="43.5" customHeight="1" x14ac:dyDescent="0.25">
      <c r="A100" s="263" t="s">
        <v>84</v>
      </c>
      <c r="B100" s="263"/>
      <c r="C100" s="263"/>
      <c r="D100" s="263"/>
      <c r="E100" s="263"/>
      <c r="F100" s="263"/>
      <c r="G100" s="263"/>
      <c r="H100" s="263"/>
      <c r="I100" s="263"/>
      <c r="J100" s="263"/>
      <c r="K100" s="263"/>
      <c r="L100" s="263"/>
      <c r="M100" s="263"/>
      <c r="N100" s="263"/>
      <c r="O100" s="263"/>
      <c r="P100" s="263"/>
    </row>
    <row r="101" spans="1:16" ht="15.75" x14ac:dyDescent="0.3">
      <c r="A101" s="263" t="s">
        <v>265</v>
      </c>
      <c r="B101" s="263"/>
      <c r="C101" s="263"/>
      <c r="D101" s="263"/>
      <c r="E101" s="263"/>
      <c r="F101" s="263"/>
      <c r="G101" s="263"/>
      <c r="H101" s="263"/>
      <c r="I101" s="263"/>
      <c r="J101" s="263"/>
      <c r="K101" s="263"/>
      <c r="L101" s="263"/>
      <c r="M101" s="263"/>
      <c r="N101" s="263"/>
      <c r="O101" s="263"/>
      <c r="P101" s="263"/>
    </row>
  </sheetData>
  <sheetProtection password="DDFD" sheet="1" objects="1" scenarios="1"/>
  <mergeCells count="40">
    <mergeCell ref="A101:P101"/>
    <mergeCell ref="E1:M1"/>
    <mergeCell ref="A5:M5"/>
    <mergeCell ref="A20:M20"/>
    <mergeCell ref="A41:M41"/>
    <mergeCell ref="G3:M3"/>
    <mergeCell ref="D3:F3"/>
    <mergeCell ref="I4:J4"/>
    <mergeCell ref="G4:H4"/>
    <mergeCell ref="E4:F4"/>
    <mergeCell ref="A42:M42"/>
    <mergeCell ref="E62:F62"/>
    <mergeCell ref="A87:B87"/>
    <mergeCell ref="L85:M85"/>
    <mergeCell ref="A81:M81"/>
    <mergeCell ref="E43:F43"/>
    <mergeCell ref="G43:H43"/>
    <mergeCell ref="I43:J43"/>
    <mergeCell ref="G62:H62"/>
    <mergeCell ref="I62:J62"/>
    <mergeCell ref="A61:M61"/>
    <mergeCell ref="A48:M48"/>
    <mergeCell ref="A55:M55"/>
    <mergeCell ref="A49:M49"/>
    <mergeCell ref="A54:M54"/>
    <mergeCell ref="A98:M98"/>
    <mergeCell ref="A93:M93"/>
    <mergeCell ref="A100:P100"/>
    <mergeCell ref="A92:M92"/>
    <mergeCell ref="A66:M66"/>
    <mergeCell ref="A77:M77"/>
    <mergeCell ref="A91:M91"/>
    <mergeCell ref="A99:P99"/>
    <mergeCell ref="A90:M90"/>
    <mergeCell ref="A89:M89"/>
    <mergeCell ref="A95:P95"/>
    <mergeCell ref="A97:P97"/>
    <mergeCell ref="A96:M96"/>
    <mergeCell ref="A88:P88"/>
    <mergeCell ref="A94:N94"/>
  </mergeCells>
  <phoneticPr fontId="30" type="noConversion"/>
  <dataValidations xWindow="338" yWindow="525" count="5">
    <dataValidation type="whole" operator="greaterThanOrEqual" allowBlank="1" showInputMessage="1" showErrorMessage="1" errorTitle="Invalid Input" error="Please input a number greater than zero, if applicable." sqref="D82:D83 D44:D47 D6:D19 D21:D40 D63:D65 D50:D53 D56:D60 D78:D80 D67:D76">
      <formula1>0</formula1>
    </dataValidation>
    <dataValidation operator="greaterThanOrEqual" allowBlank="1" showInputMessage="1" showErrorMessage="1" errorTitle="Invalid Input" error="1,800 operating hours are required for rebate eligibility." sqref="J50:J53 J21:J40 J44:J47 J6:J19 J82:J83 J56:J60 J78:J80 J63:J65 J67:J76"/>
    <dataValidation type="whole" errorStyle="information" operator="greaterThanOrEqual" allowBlank="1" showInputMessage="1" showErrorMessage="1" errorTitle="Rebate Eligibility" error="1,800 operating hours are required for rebate eligibility." sqref="I82:I83 I44:I47 I6:I19 I21:I40 I63:I65 I50:I53 I56:I60 I78:I80 I67:I76">
      <formula1>1800</formula1>
    </dataValidation>
    <dataValidation operator="greaterThan" allowBlank="1" showInputMessage="1" showErrorMessage="1" sqref="K82:K83 K44:K47 K21:K40 K6:K19 K56:K60 K78:K80 K67:K76 K64:K65"/>
    <dataValidation allowBlank="1" showInputMessage="1" showErrorMessage="1" prompt="Total Controlled Wattage per Occupancy Sensor" sqref="G83"/>
  </dataValidations>
  <printOptions horizontalCentered="1"/>
  <pageMargins left="0" right="0" top="0" bottom="0" header="0.5" footer="0.5"/>
  <pageSetup scale="94" fitToHeight="3" orientation="landscape" r:id="rId1"/>
  <headerFooter alignWithMargins="0">
    <oddFooter>&amp;LRev. 08/2013&amp;RLighting - &amp;P</oddFooter>
  </headerFooter>
  <rowBreaks count="3" manualBreakCount="3">
    <brk id="40" max="16383" man="1"/>
    <brk id="60" max="16383" man="1"/>
    <brk id="8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43"/>
  <sheetViews>
    <sheetView showGridLines="0" zoomScale="90" zoomScaleNormal="90" workbookViewId="0">
      <selection activeCell="J11" sqref="J11"/>
    </sheetView>
  </sheetViews>
  <sheetFormatPr defaultRowHeight="12.75" x14ac:dyDescent="0.2"/>
  <cols>
    <col min="1" max="1" width="18.140625" style="52" customWidth="1"/>
    <col min="2" max="2" width="5.140625" style="52" customWidth="1"/>
    <col min="3" max="3" width="3.28515625" style="52" customWidth="1"/>
    <col min="4" max="4" width="28.28515625" style="52" customWidth="1"/>
    <col min="5" max="5" width="23.85546875" style="52" customWidth="1"/>
    <col min="6" max="6" width="7.85546875" style="52" customWidth="1"/>
    <col min="7" max="7" width="7.140625" style="52" customWidth="1"/>
    <col min="8" max="8" width="8" style="52" customWidth="1"/>
    <col min="9" max="9" width="11.140625" style="52" hidden="1" customWidth="1"/>
    <col min="10" max="10" width="12" style="52" customWidth="1"/>
    <col min="11" max="12" width="8.42578125" style="52" customWidth="1"/>
    <col min="13" max="13" width="9.5703125" style="52" customWidth="1"/>
    <col min="14" max="16384" width="9.140625" style="52"/>
  </cols>
  <sheetData>
    <row r="1" spans="1:18" s="30" customFormat="1" ht="48.75" customHeight="1" x14ac:dyDescent="0.2">
      <c r="A1" s="54"/>
      <c r="B1" s="55"/>
      <c r="C1" s="55"/>
      <c r="D1" s="55"/>
      <c r="E1" s="278" t="s">
        <v>316</v>
      </c>
      <c r="F1" s="278"/>
      <c r="G1" s="278"/>
      <c r="H1" s="279"/>
      <c r="I1" s="279"/>
      <c r="J1" s="279"/>
      <c r="K1" s="279"/>
      <c r="L1" s="279"/>
      <c r="M1" s="279"/>
      <c r="N1" s="279"/>
      <c r="O1" s="279"/>
      <c r="P1" s="159"/>
    </row>
    <row r="2" spans="1:18" s="30" customFormat="1" ht="9" customHeight="1" x14ac:dyDescent="0.2">
      <c r="A2" s="56"/>
      <c r="B2" s="57"/>
      <c r="C2" s="57"/>
      <c r="D2" s="57"/>
      <c r="E2" s="57"/>
      <c r="F2" s="57"/>
      <c r="G2" s="57"/>
      <c r="H2" s="57"/>
      <c r="I2" s="57"/>
      <c r="J2" s="57"/>
      <c r="K2" s="57"/>
      <c r="L2" s="57"/>
      <c r="M2" s="57"/>
      <c r="N2" s="57"/>
      <c r="O2" s="57"/>
      <c r="P2" s="160"/>
      <c r="Q2" s="26"/>
      <c r="R2" s="26"/>
    </row>
    <row r="3" spans="1:18" s="30" customFormat="1" ht="12.75" customHeight="1" x14ac:dyDescent="0.2">
      <c r="A3" s="58"/>
      <c r="B3" s="57"/>
      <c r="C3" s="120"/>
      <c r="D3" s="120"/>
      <c r="E3" s="153" t="s">
        <v>168</v>
      </c>
      <c r="F3" s="297"/>
      <c r="G3" s="297"/>
      <c r="H3" s="297"/>
      <c r="I3" s="297"/>
      <c r="J3" s="297"/>
      <c r="K3" s="297"/>
      <c r="L3" s="297"/>
      <c r="M3" s="297"/>
      <c r="N3" s="297"/>
      <c r="O3" s="57"/>
      <c r="P3" s="160"/>
      <c r="Q3" s="26"/>
      <c r="R3" s="26"/>
    </row>
    <row r="4" spans="1:18" ht="15.75" x14ac:dyDescent="0.2">
      <c r="A4" s="294" t="s">
        <v>137</v>
      </c>
      <c r="B4" s="294"/>
      <c r="C4" s="294"/>
      <c r="D4" s="294"/>
      <c r="E4" s="294"/>
      <c r="F4" s="294"/>
      <c r="G4" s="294"/>
      <c r="H4" s="294"/>
      <c r="I4" s="294"/>
      <c r="J4" s="294"/>
      <c r="K4" s="294"/>
      <c r="L4" s="294"/>
      <c r="M4" s="294"/>
      <c r="N4" s="294"/>
      <c r="O4" s="39"/>
    </row>
    <row r="5" spans="1:18" s="113" customFormat="1" ht="45" customHeight="1" x14ac:dyDescent="0.2">
      <c r="A5" s="114" t="s">
        <v>140</v>
      </c>
      <c r="B5" s="292" t="s">
        <v>122</v>
      </c>
      <c r="C5" s="293"/>
      <c r="D5" s="122" t="s">
        <v>236</v>
      </c>
      <c r="E5" s="114" t="s">
        <v>169</v>
      </c>
      <c r="F5" s="114" t="s">
        <v>178</v>
      </c>
      <c r="G5" s="114" t="s">
        <v>179</v>
      </c>
      <c r="H5" s="114" t="s">
        <v>20</v>
      </c>
      <c r="I5" s="152"/>
      <c r="J5" s="114" t="s">
        <v>156</v>
      </c>
      <c r="K5" s="114" t="s">
        <v>159</v>
      </c>
      <c r="L5" s="114" t="s">
        <v>249</v>
      </c>
      <c r="M5" s="114" t="s">
        <v>251</v>
      </c>
      <c r="N5" s="29" t="s">
        <v>121</v>
      </c>
    </row>
    <row r="6" spans="1:18" s="108" customFormat="1" ht="33.75" x14ac:dyDescent="0.2">
      <c r="A6" s="112" t="s">
        <v>299</v>
      </c>
      <c r="B6" s="119">
        <v>10</v>
      </c>
      <c r="C6" s="110" t="s">
        <v>125</v>
      </c>
      <c r="D6" s="145"/>
      <c r="E6" s="145"/>
      <c r="F6" s="145"/>
      <c r="G6" s="145"/>
      <c r="H6" s="145"/>
      <c r="I6" s="145"/>
      <c r="J6" s="145" t="s">
        <v>254</v>
      </c>
      <c r="K6" s="211"/>
      <c r="L6" s="145"/>
      <c r="M6" s="158"/>
      <c r="N6" s="99">
        <f>(B6*H6*G6)</f>
        <v>0</v>
      </c>
    </row>
    <row r="7" spans="1:18" ht="18.75" x14ac:dyDescent="0.3">
      <c r="A7" s="107"/>
      <c r="B7" s="39"/>
      <c r="C7" s="39"/>
      <c r="D7" s="39"/>
      <c r="E7" s="39"/>
      <c r="F7" s="39"/>
      <c r="G7" s="39"/>
      <c r="H7" s="39"/>
      <c r="I7" s="39"/>
      <c r="J7" s="104"/>
      <c r="K7" s="103" t="s">
        <v>9</v>
      </c>
      <c r="L7" s="103"/>
      <c r="M7" s="295">
        <f>SUM(N6:N6)</f>
        <v>0</v>
      </c>
      <c r="N7" s="296"/>
      <c r="O7" s="39"/>
    </row>
    <row r="8" spans="1:18" ht="15" customHeight="1" x14ac:dyDescent="0.2">
      <c r="A8" s="294" t="s">
        <v>138</v>
      </c>
      <c r="B8" s="294"/>
      <c r="C8" s="294"/>
      <c r="D8" s="294"/>
      <c r="E8" s="294"/>
      <c r="F8" s="294"/>
      <c r="G8" s="294"/>
      <c r="H8" s="294"/>
      <c r="I8" s="294"/>
      <c r="J8" s="294"/>
      <c r="K8" s="294"/>
      <c r="L8" s="294"/>
      <c r="M8" s="294"/>
      <c r="N8" s="294"/>
      <c r="O8" s="39"/>
    </row>
    <row r="9" spans="1:18" s="113" customFormat="1" ht="45" customHeight="1" x14ac:dyDescent="0.2">
      <c r="A9" s="114" t="s">
        <v>140</v>
      </c>
      <c r="B9" s="292" t="s">
        <v>122</v>
      </c>
      <c r="C9" s="293"/>
      <c r="D9" s="122" t="s">
        <v>236</v>
      </c>
      <c r="E9" s="114" t="s">
        <v>169</v>
      </c>
      <c r="F9" s="114" t="s">
        <v>178</v>
      </c>
      <c r="G9" s="114" t="s">
        <v>177</v>
      </c>
      <c r="H9" s="114" t="s">
        <v>20</v>
      </c>
      <c r="I9" s="114" t="s">
        <v>131</v>
      </c>
      <c r="J9" s="114" t="s">
        <v>156</v>
      </c>
      <c r="K9" s="114" t="s">
        <v>159</v>
      </c>
      <c r="L9" s="114" t="s">
        <v>249</v>
      </c>
      <c r="M9" s="114" t="s">
        <v>251</v>
      </c>
      <c r="N9" s="29" t="s">
        <v>121</v>
      </c>
    </row>
    <row r="10" spans="1:18" s="108" customFormat="1" ht="22.5" x14ac:dyDescent="0.2">
      <c r="A10" s="112" t="s">
        <v>151</v>
      </c>
      <c r="B10" s="119">
        <v>25</v>
      </c>
      <c r="C10" s="110" t="s">
        <v>125</v>
      </c>
      <c r="D10" s="145"/>
      <c r="E10" s="145"/>
      <c r="F10" s="145"/>
      <c r="G10" s="145"/>
      <c r="H10" s="145"/>
      <c r="I10" s="145"/>
      <c r="J10" s="145" t="s">
        <v>254</v>
      </c>
      <c r="K10" s="211"/>
      <c r="L10" s="145"/>
      <c r="M10" s="158"/>
      <c r="N10" s="99">
        <f>(B10*H10*G10)</f>
        <v>0</v>
      </c>
    </row>
    <row r="11" spans="1:18" s="108" customFormat="1" ht="36.75" customHeight="1" x14ac:dyDescent="0.2">
      <c r="A11" s="112" t="s">
        <v>144</v>
      </c>
      <c r="B11" s="119">
        <v>30</v>
      </c>
      <c r="C11" s="110" t="s">
        <v>125</v>
      </c>
      <c r="D11" s="145"/>
      <c r="E11" s="145"/>
      <c r="F11" s="145"/>
      <c r="G11" s="145"/>
      <c r="H11" s="145"/>
      <c r="I11" s="145"/>
      <c r="J11" s="246" t="s">
        <v>254</v>
      </c>
      <c r="K11" s="211"/>
      <c r="L11" s="145"/>
      <c r="M11" s="158"/>
      <c r="N11" s="99">
        <f>(B11*H11*G11)</f>
        <v>0</v>
      </c>
    </row>
    <row r="12" spans="1:18" s="108" customFormat="1" ht="33.75" x14ac:dyDescent="0.2">
      <c r="A12" s="112" t="s">
        <v>142</v>
      </c>
      <c r="B12" s="119">
        <v>30</v>
      </c>
      <c r="C12" s="110" t="s">
        <v>125</v>
      </c>
      <c r="D12" s="145"/>
      <c r="E12" s="145"/>
      <c r="F12" s="145"/>
      <c r="G12" s="145"/>
      <c r="H12" s="145"/>
      <c r="I12" s="145"/>
      <c r="J12" s="145" t="s">
        <v>254</v>
      </c>
      <c r="K12" s="211"/>
      <c r="L12" s="145"/>
      <c r="M12" s="158"/>
      <c r="N12" s="99">
        <f>(B12*H12*G12)</f>
        <v>0</v>
      </c>
    </row>
    <row r="13" spans="1:18" s="108" customFormat="1" ht="33.75" x14ac:dyDescent="0.2">
      <c r="A13" s="112" t="s">
        <v>143</v>
      </c>
      <c r="B13" s="119">
        <v>30</v>
      </c>
      <c r="C13" s="110" t="s">
        <v>125</v>
      </c>
      <c r="D13" s="145"/>
      <c r="E13" s="145"/>
      <c r="F13" s="145"/>
      <c r="G13" s="145"/>
      <c r="H13" s="145"/>
      <c r="I13" s="145"/>
      <c r="J13" s="145" t="s">
        <v>254</v>
      </c>
      <c r="K13" s="211"/>
      <c r="L13" s="145"/>
      <c r="M13" s="158"/>
      <c r="N13" s="99">
        <f>(B13*H13*G13)</f>
        <v>0</v>
      </c>
    </row>
    <row r="14" spans="1:18" ht="18" customHeight="1" x14ac:dyDescent="0.3">
      <c r="A14" s="107"/>
      <c r="B14" s="39"/>
      <c r="C14" s="39"/>
      <c r="D14" s="39"/>
      <c r="E14" s="39"/>
      <c r="F14" s="39"/>
      <c r="G14" s="39"/>
      <c r="H14" s="39"/>
      <c r="I14" s="39"/>
      <c r="J14" s="104"/>
      <c r="K14" s="103" t="s">
        <v>9</v>
      </c>
      <c r="L14" s="103"/>
      <c r="M14" s="295">
        <f>SUM(N10:N13)</f>
        <v>0</v>
      </c>
      <c r="N14" s="296"/>
      <c r="O14" s="39"/>
    </row>
    <row r="15" spans="1:18" ht="15.75" customHeight="1" x14ac:dyDescent="0.2">
      <c r="A15" s="294" t="s">
        <v>139</v>
      </c>
      <c r="B15" s="294"/>
      <c r="C15" s="294"/>
      <c r="D15" s="294"/>
      <c r="E15" s="294"/>
      <c r="F15" s="294"/>
      <c r="G15" s="294"/>
      <c r="H15" s="294"/>
      <c r="I15" s="294"/>
      <c r="J15" s="294"/>
      <c r="K15" s="294"/>
      <c r="L15" s="294"/>
      <c r="M15" s="294"/>
      <c r="N15" s="294"/>
      <c r="O15" s="39"/>
    </row>
    <row r="16" spans="1:18" s="113" customFormat="1" ht="45" customHeight="1" x14ac:dyDescent="0.2">
      <c r="A16" s="114" t="s">
        <v>140</v>
      </c>
      <c r="B16" s="292" t="s">
        <v>122</v>
      </c>
      <c r="C16" s="293"/>
      <c r="D16" s="122" t="s">
        <v>236</v>
      </c>
      <c r="E16" s="114" t="s">
        <v>169</v>
      </c>
      <c r="F16" s="114" t="s">
        <v>178</v>
      </c>
      <c r="G16" s="114" t="s">
        <v>180</v>
      </c>
      <c r="H16" s="114" t="s">
        <v>20</v>
      </c>
      <c r="I16" s="114" t="s">
        <v>131</v>
      </c>
      <c r="J16" s="114" t="s">
        <v>156</v>
      </c>
      <c r="K16" s="114" t="s">
        <v>159</v>
      </c>
      <c r="L16" s="114" t="s">
        <v>249</v>
      </c>
      <c r="M16" s="114" t="s">
        <v>251</v>
      </c>
      <c r="N16" s="29" t="s">
        <v>121</v>
      </c>
    </row>
    <row r="17" spans="1:15" s="108" customFormat="1" ht="23.25" customHeight="1" x14ac:dyDescent="0.2">
      <c r="A17" s="112" t="s">
        <v>151</v>
      </c>
      <c r="B17" s="111">
        <v>25</v>
      </c>
      <c r="C17" s="110" t="s">
        <v>125</v>
      </c>
      <c r="D17" s="145"/>
      <c r="E17" s="145"/>
      <c r="F17" s="145"/>
      <c r="G17" s="145"/>
      <c r="H17" s="145"/>
      <c r="I17" s="145"/>
      <c r="J17" s="145" t="s">
        <v>254</v>
      </c>
      <c r="K17" s="211"/>
      <c r="L17" s="145"/>
      <c r="M17" s="158"/>
      <c r="N17" s="99">
        <f>(B17*H17*G17)</f>
        <v>0</v>
      </c>
    </row>
    <row r="18" spans="1:15" s="108" customFormat="1" ht="33.75" customHeight="1" x14ac:dyDescent="0.2">
      <c r="A18" s="112" t="s">
        <v>144</v>
      </c>
      <c r="B18" s="111">
        <v>30</v>
      </c>
      <c r="C18" s="110" t="s">
        <v>125</v>
      </c>
      <c r="D18" s="145"/>
      <c r="E18" s="145"/>
      <c r="F18" s="145"/>
      <c r="G18" s="145"/>
      <c r="H18" s="145"/>
      <c r="I18" s="145"/>
      <c r="J18" s="145" t="s">
        <v>254</v>
      </c>
      <c r="K18" s="211"/>
      <c r="L18" s="145"/>
      <c r="M18" s="158"/>
      <c r="N18" s="99">
        <f>(B18*H18*G18)</f>
        <v>0</v>
      </c>
    </row>
    <row r="19" spans="1:15" s="108" customFormat="1" ht="35.25" customHeight="1" x14ac:dyDescent="0.2">
      <c r="A19" s="112" t="s">
        <v>142</v>
      </c>
      <c r="B19" s="111">
        <v>30</v>
      </c>
      <c r="C19" s="110" t="s">
        <v>125</v>
      </c>
      <c r="D19" s="145"/>
      <c r="E19" s="145"/>
      <c r="F19" s="145"/>
      <c r="G19" s="145"/>
      <c r="H19" s="145"/>
      <c r="I19" s="145"/>
      <c r="J19" s="145" t="s">
        <v>254</v>
      </c>
      <c r="K19" s="211"/>
      <c r="L19" s="145"/>
      <c r="M19" s="158"/>
      <c r="N19" s="99">
        <f>(B19*H19*G19)</f>
        <v>0</v>
      </c>
    </row>
    <row r="20" spans="1:15" s="118" customFormat="1" ht="33" customHeight="1" x14ac:dyDescent="0.2">
      <c r="A20" s="112" t="s">
        <v>147</v>
      </c>
      <c r="B20" s="111">
        <v>30</v>
      </c>
      <c r="C20" s="110" t="s">
        <v>125</v>
      </c>
      <c r="D20" s="145"/>
      <c r="E20" s="145"/>
      <c r="F20" s="145"/>
      <c r="G20" s="145"/>
      <c r="H20" s="145"/>
      <c r="I20" s="145"/>
      <c r="J20" s="145" t="s">
        <v>254</v>
      </c>
      <c r="K20" s="211"/>
      <c r="L20" s="145"/>
      <c r="M20" s="158"/>
      <c r="N20" s="99">
        <f>(B20*H20*G20)</f>
        <v>0</v>
      </c>
    </row>
    <row r="21" spans="1:15" ht="18.75" x14ac:dyDescent="0.3">
      <c r="A21" s="107"/>
      <c r="B21" s="106"/>
      <c r="C21" s="39"/>
      <c r="D21" s="39"/>
      <c r="E21" s="39"/>
      <c r="F21" s="39"/>
      <c r="G21" s="105"/>
      <c r="H21" s="39"/>
      <c r="I21" s="39"/>
      <c r="J21" s="104"/>
      <c r="K21" s="103" t="s">
        <v>9</v>
      </c>
      <c r="L21" s="103"/>
      <c r="M21" s="295">
        <f>SUM(N17:N20)</f>
        <v>0</v>
      </c>
      <c r="N21" s="296"/>
      <c r="O21" s="39"/>
    </row>
    <row r="22" spans="1:15" ht="15.75" customHeight="1" x14ac:dyDescent="0.2">
      <c r="A22" s="294" t="s">
        <v>141</v>
      </c>
      <c r="B22" s="294"/>
      <c r="C22" s="294"/>
      <c r="D22" s="294"/>
      <c r="E22" s="294"/>
      <c r="F22" s="294"/>
      <c r="G22" s="294"/>
      <c r="H22" s="294"/>
      <c r="I22" s="294"/>
      <c r="J22" s="294"/>
      <c r="K22" s="294"/>
      <c r="L22" s="294"/>
      <c r="M22" s="294"/>
      <c r="N22" s="294"/>
      <c r="O22" s="39"/>
    </row>
    <row r="23" spans="1:15" s="113" customFormat="1" ht="45" customHeight="1" x14ac:dyDescent="0.2">
      <c r="A23" s="114" t="s">
        <v>140</v>
      </c>
      <c r="B23" s="292" t="s">
        <v>122</v>
      </c>
      <c r="C23" s="293"/>
      <c r="D23" s="122" t="s">
        <v>236</v>
      </c>
      <c r="E23" s="114" t="s">
        <v>169</v>
      </c>
      <c r="F23" s="114" t="s">
        <v>178</v>
      </c>
      <c r="G23" s="114" t="s">
        <v>179</v>
      </c>
      <c r="H23" s="114" t="s">
        <v>20</v>
      </c>
      <c r="I23" s="114" t="s">
        <v>131</v>
      </c>
      <c r="J23" s="114" t="s">
        <v>156</v>
      </c>
      <c r="K23" s="114" t="s">
        <v>159</v>
      </c>
      <c r="L23" s="114" t="s">
        <v>249</v>
      </c>
      <c r="M23" s="114" t="s">
        <v>251</v>
      </c>
      <c r="N23" s="29" t="s">
        <v>121</v>
      </c>
    </row>
    <row r="24" spans="1:15" s="108" customFormat="1" ht="23.25" customHeight="1" x14ac:dyDescent="0.2">
      <c r="A24" s="112" t="s">
        <v>160</v>
      </c>
      <c r="B24" s="111">
        <v>25</v>
      </c>
      <c r="C24" s="110" t="s">
        <v>125</v>
      </c>
      <c r="D24" s="145"/>
      <c r="E24" s="145"/>
      <c r="F24" s="145"/>
      <c r="G24" s="145"/>
      <c r="H24" s="145"/>
      <c r="I24" s="145"/>
      <c r="J24" s="145" t="s">
        <v>254</v>
      </c>
      <c r="K24" s="211"/>
      <c r="L24" s="145"/>
      <c r="M24" s="158"/>
      <c r="N24" s="99">
        <f>(B24*H24*G24)</f>
        <v>0</v>
      </c>
    </row>
    <row r="25" spans="1:15" s="108" customFormat="1" ht="33.75" customHeight="1" x14ac:dyDescent="0.2">
      <c r="A25" s="112" t="s">
        <v>145</v>
      </c>
      <c r="B25" s="111">
        <v>30</v>
      </c>
      <c r="C25" s="110" t="s">
        <v>125</v>
      </c>
      <c r="D25" s="145"/>
      <c r="E25" s="145"/>
      <c r="F25" s="145"/>
      <c r="G25" s="145"/>
      <c r="H25" s="145"/>
      <c r="I25" s="145"/>
      <c r="J25" s="145" t="s">
        <v>254</v>
      </c>
      <c r="K25" s="211"/>
      <c r="L25" s="145"/>
      <c r="M25" s="158"/>
      <c r="N25" s="99">
        <f>(B25*H25*G25)</f>
        <v>0</v>
      </c>
    </row>
    <row r="26" spans="1:15" s="108" customFormat="1" ht="35.25" customHeight="1" x14ac:dyDescent="0.2">
      <c r="A26" s="112" t="s">
        <v>146</v>
      </c>
      <c r="B26" s="111">
        <v>30</v>
      </c>
      <c r="C26" s="110" t="s">
        <v>125</v>
      </c>
      <c r="D26" s="145"/>
      <c r="E26" s="145"/>
      <c r="F26" s="145"/>
      <c r="G26" s="145"/>
      <c r="H26" s="145"/>
      <c r="I26" s="145"/>
      <c r="J26" s="145" t="s">
        <v>254</v>
      </c>
      <c r="K26" s="211"/>
      <c r="L26" s="145"/>
      <c r="M26" s="158"/>
      <c r="N26" s="99">
        <f>(B26*H26*G26)</f>
        <v>0</v>
      </c>
    </row>
    <row r="27" spans="1:15" s="118" customFormat="1" ht="33" customHeight="1" x14ac:dyDescent="0.2">
      <c r="A27" s="112" t="s">
        <v>161</v>
      </c>
      <c r="B27" s="111">
        <v>30</v>
      </c>
      <c r="C27" s="110" t="s">
        <v>125</v>
      </c>
      <c r="D27" s="145"/>
      <c r="E27" s="145"/>
      <c r="F27" s="145"/>
      <c r="G27" s="145"/>
      <c r="H27" s="145"/>
      <c r="I27" s="145"/>
      <c r="J27" s="145" t="s">
        <v>254</v>
      </c>
      <c r="K27" s="211"/>
      <c r="L27" s="145"/>
      <c r="M27" s="158"/>
      <c r="N27" s="99">
        <f>(B27*H27*G27)</f>
        <v>0</v>
      </c>
    </row>
    <row r="28" spans="1:15" ht="18.75" x14ac:dyDescent="0.3">
      <c r="A28" s="107"/>
      <c r="B28" s="106"/>
      <c r="C28" s="39"/>
      <c r="D28" s="39"/>
      <c r="E28" s="39"/>
      <c r="F28" s="39"/>
      <c r="G28" s="105"/>
      <c r="H28" s="39"/>
      <c r="I28" s="39"/>
      <c r="J28" s="104"/>
      <c r="K28" s="103" t="s">
        <v>9</v>
      </c>
      <c r="L28" s="103"/>
      <c r="M28" s="295">
        <f>SUM(N24:N27)</f>
        <v>0</v>
      </c>
      <c r="N28" s="296"/>
      <c r="O28" s="39"/>
    </row>
    <row r="29" spans="1:15" ht="15.75" customHeight="1" x14ac:dyDescent="0.2">
      <c r="A29" s="294" t="s">
        <v>148</v>
      </c>
      <c r="B29" s="294"/>
      <c r="C29" s="294"/>
      <c r="D29" s="294"/>
      <c r="E29" s="294"/>
      <c r="F29" s="294"/>
      <c r="G29" s="294"/>
      <c r="H29" s="294"/>
      <c r="I29" s="294"/>
      <c r="J29" s="294"/>
      <c r="K29" s="294"/>
      <c r="L29" s="294"/>
      <c r="M29" s="294"/>
      <c r="N29" s="294"/>
      <c r="O29" s="39"/>
    </row>
    <row r="30" spans="1:15" s="113" customFormat="1" ht="45" customHeight="1" x14ac:dyDescent="0.2">
      <c r="A30" s="114" t="s">
        <v>140</v>
      </c>
      <c r="B30" s="292" t="s">
        <v>122</v>
      </c>
      <c r="C30" s="293"/>
      <c r="D30" s="122" t="s">
        <v>236</v>
      </c>
      <c r="E30" s="114" t="s">
        <v>169</v>
      </c>
      <c r="F30" s="114" t="s">
        <v>178</v>
      </c>
      <c r="G30" s="114" t="s">
        <v>187</v>
      </c>
      <c r="H30" s="114" t="s">
        <v>20</v>
      </c>
      <c r="I30" s="114" t="s">
        <v>131</v>
      </c>
      <c r="J30" s="114" t="s">
        <v>156</v>
      </c>
      <c r="K30" s="114" t="s">
        <v>159</v>
      </c>
      <c r="L30" s="114" t="s">
        <v>249</v>
      </c>
      <c r="M30" s="114" t="s">
        <v>251</v>
      </c>
      <c r="N30" s="29" t="s">
        <v>121</v>
      </c>
    </row>
    <row r="31" spans="1:15" s="108" customFormat="1" ht="23.25" customHeight="1" x14ac:dyDescent="0.2">
      <c r="A31" s="112" t="s">
        <v>162</v>
      </c>
      <c r="B31" s="111">
        <v>25</v>
      </c>
      <c r="C31" s="110" t="s">
        <v>125</v>
      </c>
      <c r="D31" s="200"/>
      <c r="E31" s="200"/>
      <c r="F31" s="145"/>
      <c r="G31" s="145"/>
      <c r="H31" s="145"/>
      <c r="I31" s="145"/>
      <c r="J31" s="207" t="s">
        <v>254</v>
      </c>
      <c r="K31" s="211"/>
      <c r="L31" s="145"/>
      <c r="M31" s="158"/>
      <c r="N31" s="99">
        <f>(B31*H31*G31)</f>
        <v>0</v>
      </c>
    </row>
    <row r="32" spans="1:15" s="108" customFormat="1" ht="33.75" customHeight="1" x14ac:dyDescent="0.2">
      <c r="A32" s="112" t="s">
        <v>144</v>
      </c>
      <c r="B32" s="111">
        <v>30</v>
      </c>
      <c r="C32" s="110" t="s">
        <v>125</v>
      </c>
      <c r="D32" s="145"/>
      <c r="E32" s="145"/>
      <c r="F32" s="145"/>
      <c r="G32" s="145"/>
      <c r="H32" s="145"/>
      <c r="I32" s="145"/>
      <c r="J32" s="145" t="s">
        <v>254</v>
      </c>
      <c r="K32" s="211"/>
      <c r="L32" s="145"/>
      <c r="M32" s="158"/>
      <c r="N32" s="99">
        <f>(B32*H32*G32)</f>
        <v>0</v>
      </c>
    </row>
    <row r="33" spans="1:15" s="108" customFormat="1" ht="35.25" customHeight="1" x14ac:dyDescent="0.2">
      <c r="A33" s="112" t="s">
        <v>149</v>
      </c>
      <c r="B33" s="111">
        <v>30</v>
      </c>
      <c r="C33" s="110" t="s">
        <v>125</v>
      </c>
      <c r="D33" s="145"/>
      <c r="E33" s="145"/>
      <c r="F33" s="145"/>
      <c r="G33" s="145"/>
      <c r="H33" s="145"/>
      <c r="I33" s="145"/>
      <c r="J33" s="145" t="s">
        <v>254</v>
      </c>
      <c r="K33" s="211"/>
      <c r="L33" s="145"/>
      <c r="M33" s="158"/>
      <c r="N33" s="99">
        <f>(B33*H33*G33)</f>
        <v>0</v>
      </c>
    </row>
    <row r="34" spans="1:15" s="118" customFormat="1" ht="33" customHeight="1" x14ac:dyDescent="0.2">
      <c r="A34" s="112" t="s">
        <v>163</v>
      </c>
      <c r="B34" s="111">
        <v>30</v>
      </c>
      <c r="C34" s="110" t="s">
        <v>125</v>
      </c>
      <c r="D34" s="145"/>
      <c r="E34" s="145"/>
      <c r="F34" s="145"/>
      <c r="G34" s="145"/>
      <c r="H34" s="145"/>
      <c r="I34" s="145"/>
      <c r="J34" s="145" t="s">
        <v>254</v>
      </c>
      <c r="K34" s="211"/>
      <c r="L34" s="145"/>
      <c r="M34" s="158"/>
      <c r="N34" s="99">
        <f>(B34*H34*G34)</f>
        <v>0</v>
      </c>
    </row>
    <row r="35" spans="1:15" ht="18.75" x14ac:dyDescent="0.3">
      <c r="A35" s="107"/>
      <c r="B35" s="106"/>
      <c r="C35" s="39"/>
      <c r="D35" s="39"/>
      <c r="E35" s="39"/>
      <c r="F35" s="39"/>
      <c r="G35" s="105"/>
      <c r="H35" s="39"/>
      <c r="I35" s="39"/>
      <c r="J35" s="104"/>
      <c r="K35" s="103" t="s">
        <v>9</v>
      </c>
      <c r="L35" s="103"/>
      <c r="M35" s="295">
        <f>SUM(N31:N34)</f>
        <v>0</v>
      </c>
      <c r="N35" s="296"/>
      <c r="O35" s="39"/>
    </row>
    <row r="36" spans="1:15" ht="15.75" customHeight="1" x14ac:dyDescent="0.2">
      <c r="A36" s="294" t="s">
        <v>150</v>
      </c>
      <c r="B36" s="294"/>
      <c r="C36" s="294"/>
      <c r="D36" s="294"/>
      <c r="E36" s="294"/>
      <c r="F36" s="294"/>
      <c r="G36" s="294"/>
      <c r="H36" s="294"/>
      <c r="I36" s="294"/>
      <c r="J36" s="294"/>
      <c r="K36" s="294"/>
      <c r="L36" s="294"/>
      <c r="M36" s="294"/>
      <c r="N36" s="294"/>
      <c r="O36" s="39"/>
    </row>
    <row r="37" spans="1:15" s="113" customFormat="1" ht="45" customHeight="1" x14ac:dyDescent="0.2">
      <c r="A37" s="114" t="s">
        <v>140</v>
      </c>
      <c r="B37" s="292" t="s">
        <v>122</v>
      </c>
      <c r="C37" s="293"/>
      <c r="D37" s="122" t="s">
        <v>236</v>
      </c>
      <c r="E37" s="114" t="s">
        <v>169</v>
      </c>
      <c r="F37" s="114" t="s">
        <v>178</v>
      </c>
      <c r="G37" s="114" t="s">
        <v>188</v>
      </c>
      <c r="H37" s="114" t="s">
        <v>20</v>
      </c>
      <c r="I37" s="114" t="s">
        <v>131</v>
      </c>
      <c r="J37" s="114" t="s">
        <v>156</v>
      </c>
      <c r="K37" s="114" t="s">
        <v>159</v>
      </c>
      <c r="L37" s="114" t="s">
        <v>249</v>
      </c>
      <c r="M37" s="114" t="s">
        <v>251</v>
      </c>
      <c r="N37" s="29" t="s">
        <v>121</v>
      </c>
    </row>
    <row r="38" spans="1:15" s="108" customFormat="1" ht="36" customHeight="1" x14ac:dyDescent="0.2">
      <c r="A38" s="112" t="s">
        <v>152</v>
      </c>
      <c r="B38" s="111">
        <v>20</v>
      </c>
      <c r="C38" s="110" t="s">
        <v>125</v>
      </c>
      <c r="D38" s="200"/>
      <c r="E38" s="200"/>
      <c r="F38" s="145"/>
      <c r="G38" s="145"/>
      <c r="H38" s="145"/>
      <c r="I38" s="145"/>
      <c r="J38" s="207" t="s">
        <v>254</v>
      </c>
      <c r="K38" s="211"/>
      <c r="L38" s="145"/>
      <c r="M38" s="158"/>
      <c r="N38" s="99">
        <f>(B38*H38*G38)</f>
        <v>0</v>
      </c>
    </row>
    <row r="39" spans="1:15" s="108" customFormat="1" ht="33.75" customHeight="1" x14ac:dyDescent="0.2">
      <c r="A39" s="112" t="s">
        <v>153</v>
      </c>
      <c r="B39" s="111">
        <v>20</v>
      </c>
      <c r="C39" s="110" t="s">
        <v>125</v>
      </c>
      <c r="D39" s="145"/>
      <c r="E39" s="145"/>
      <c r="F39" s="145"/>
      <c r="G39" s="145"/>
      <c r="H39" s="145"/>
      <c r="I39" s="145"/>
      <c r="J39" s="145" t="s">
        <v>254</v>
      </c>
      <c r="K39" s="211"/>
      <c r="L39" s="145"/>
      <c r="M39" s="158"/>
      <c r="N39" s="99">
        <f>(B39*H39*G39)</f>
        <v>0</v>
      </c>
    </row>
    <row r="40" spans="1:15" ht="18.75" x14ac:dyDescent="0.3">
      <c r="A40" s="107"/>
      <c r="B40" s="106"/>
      <c r="C40" s="39"/>
      <c r="D40" s="39"/>
      <c r="E40" s="39"/>
      <c r="F40" s="39"/>
      <c r="G40" s="105"/>
      <c r="H40" s="39"/>
      <c r="I40" s="39"/>
      <c r="J40" s="104"/>
      <c r="K40" s="103" t="s">
        <v>9</v>
      </c>
      <c r="L40" s="103"/>
      <c r="M40" s="295">
        <f>SUM(N38:N39)</f>
        <v>0</v>
      </c>
      <c r="N40" s="296"/>
      <c r="O40" s="39"/>
    </row>
    <row r="41" spans="1:15" x14ac:dyDescent="0.2">
      <c r="A41" s="290" t="s">
        <v>310</v>
      </c>
      <c r="B41" s="291"/>
      <c r="C41" s="291"/>
      <c r="D41" s="291"/>
      <c r="E41" s="291"/>
      <c r="F41" s="291"/>
      <c r="G41" s="291"/>
      <c r="H41" s="291"/>
      <c r="I41" s="291"/>
      <c r="J41" s="291"/>
      <c r="K41" s="291"/>
      <c r="L41" s="291"/>
      <c r="M41" s="291"/>
      <c r="N41" s="291"/>
      <c r="O41" s="39"/>
    </row>
    <row r="42" spans="1:15" s="208" customFormat="1" ht="33" customHeight="1" x14ac:dyDescent="0.2">
      <c r="A42" s="291"/>
      <c r="B42" s="291"/>
      <c r="C42" s="291"/>
      <c r="D42" s="291"/>
      <c r="E42" s="291"/>
      <c r="F42" s="291"/>
      <c r="G42" s="291"/>
      <c r="H42" s="291"/>
      <c r="I42" s="291"/>
      <c r="J42" s="291"/>
      <c r="K42" s="291"/>
      <c r="L42" s="291"/>
      <c r="M42" s="291"/>
      <c r="N42" s="291"/>
      <c r="O42" s="39"/>
    </row>
    <row r="43" spans="1:15" ht="15" x14ac:dyDescent="0.2">
      <c r="A43" s="213" t="s">
        <v>317</v>
      </c>
      <c r="B43" s="213"/>
      <c r="C43" s="213"/>
      <c r="D43" s="213"/>
      <c r="E43" s="213"/>
      <c r="F43" s="161"/>
      <c r="G43" s="161"/>
      <c r="H43" s="161"/>
      <c r="I43" s="161"/>
      <c r="J43" s="161"/>
      <c r="K43" s="161"/>
      <c r="L43" s="161"/>
      <c r="M43" s="161"/>
      <c r="N43" s="162"/>
      <c r="O43" s="39"/>
    </row>
  </sheetData>
  <sheetProtection password="DDFD" sheet="1" objects="1" scenarios="1"/>
  <mergeCells count="21">
    <mergeCell ref="A15:N15"/>
    <mergeCell ref="B16:C16"/>
    <mergeCell ref="M21:N21"/>
    <mergeCell ref="M14:N14"/>
    <mergeCell ref="A22:N22"/>
    <mergeCell ref="A41:N42"/>
    <mergeCell ref="B9:C9"/>
    <mergeCell ref="E1:O1"/>
    <mergeCell ref="A4:N4"/>
    <mergeCell ref="B5:C5"/>
    <mergeCell ref="M7:N7"/>
    <mergeCell ref="A8:N8"/>
    <mergeCell ref="F3:N3"/>
    <mergeCell ref="B37:C37"/>
    <mergeCell ref="M40:N40"/>
    <mergeCell ref="M28:N28"/>
    <mergeCell ref="A29:N29"/>
    <mergeCell ref="B30:C30"/>
    <mergeCell ref="M35:N35"/>
    <mergeCell ref="A36:N36"/>
    <mergeCell ref="B23:C23"/>
  </mergeCells>
  <phoneticPr fontId="35" type="noConversion"/>
  <dataValidations count="2">
    <dataValidation type="decimal" allowBlank="1" showInputMessage="1" showErrorMessage="1" errorTitle="Invalid Input" error="Please input a percentage between 1% - 100%." sqref="I38:I39 I6 I10:I13 I17:I20 I24:I27 I31:I34">
      <formula1>0.01</formula1>
      <formula2>1</formula2>
    </dataValidation>
    <dataValidation allowBlank="1" showInputMessage="1" showErrorMessage="1" errorTitle="Invalid Input" error="Please input the month and year in mm/yy format." sqref="M6 M38:M39 M31:M34 M24:M27 M17:M20 M10:M13"/>
  </dataValidations>
  <pageMargins left="0" right="0" top="0.5" bottom="0.5" header="0.5" footer="0.5"/>
  <pageSetup scale="80" orientation="landscape" r:id="rId1"/>
  <headerFooter alignWithMargins="0">
    <oddFooter>&amp;LRev. 08/2013&amp;RAC - &amp;P</oddFooter>
  </headerFooter>
  <rowBreaks count="1" manualBreakCount="1">
    <brk id="21"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86"/>
  <sheetViews>
    <sheetView showGridLines="0" zoomScaleNormal="100" workbookViewId="0">
      <selection activeCell="O7" sqref="O7"/>
    </sheetView>
  </sheetViews>
  <sheetFormatPr defaultRowHeight="12.75" x14ac:dyDescent="0.2"/>
  <cols>
    <col min="1" max="1" width="9.140625" style="52"/>
    <col min="2" max="2" width="6" style="52" customWidth="1"/>
    <col min="3" max="3" width="3.28515625" style="52" customWidth="1"/>
    <col min="4" max="4" width="24" style="52" customWidth="1"/>
    <col min="5" max="5" width="19.28515625" style="52" customWidth="1"/>
    <col min="6" max="6" width="8.42578125" style="52" customWidth="1"/>
    <col min="7" max="7" width="7.5703125" style="52" customWidth="1"/>
    <col min="8" max="8" width="11.140625" style="52" hidden="1" customWidth="1"/>
    <col min="9" max="9" width="8.5703125" style="52" customWidth="1"/>
    <col min="10" max="10" width="8.42578125" style="52" customWidth="1"/>
    <col min="11" max="11" width="6.42578125" style="52" customWidth="1"/>
    <col min="12" max="12" width="8.7109375" style="52" customWidth="1"/>
    <col min="13" max="14" width="9.140625" style="52"/>
    <col min="15" max="15" width="12.5703125" style="52" customWidth="1"/>
    <col min="16" max="16384" width="9.140625" style="52"/>
  </cols>
  <sheetData>
    <row r="1" spans="1:24" s="30" customFormat="1" ht="48.75" customHeight="1" x14ac:dyDescent="0.2">
      <c r="A1" s="54"/>
      <c r="B1" s="55"/>
      <c r="C1" s="55"/>
      <c r="D1" s="55"/>
      <c r="E1" s="278" t="s">
        <v>247</v>
      </c>
      <c r="F1" s="278"/>
      <c r="G1" s="279"/>
      <c r="H1" s="279"/>
      <c r="I1" s="279"/>
      <c r="J1" s="279"/>
      <c r="K1" s="279"/>
      <c r="L1" s="279"/>
      <c r="M1" s="279"/>
      <c r="N1" s="159"/>
      <c r="O1" s="159"/>
      <c r="P1" s="159"/>
    </row>
    <row r="2" spans="1:24" s="30" customFormat="1" ht="9" customHeight="1" x14ac:dyDescent="0.2">
      <c r="A2" s="56"/>
      <c r="B2" s="57"/>
      <c r="C2" s="57"/>
      <c r="D2" s="57"/>
      <c r="E2" s="57"/>
      <c r="F2" s="57"/>
      <c r="G2" s="57"/>
      <c r="H2" s="57"/>
      <c r="I2" s="57"/>
      <c r="J2" s="57"/>
      <c r="K2" s="57"/>
      <c r="L2" s="57"/>
      <c r="M2" s="57"/>
      <c r="N2" s="57"/>
      <c r="O2" s="57"/>
      <c r="P2" s="57"/>
    </row>
    <row r="3" spans="1:24" s="30" customFormat="1" ht="12.75" customHeight="1" x14ac:dyDescent="0.2">
      <c r="A3" s="58"/>
      <c r="B3" s="57"/>
      <c r="C3" s="120"/>
      <c r="D3" s="120"/>
      <c r="E3" s="153" t="s">
        <v>168</v>
      </c>
      <c r="F3" s="324"/>
      <c r="G3" s="324"/>
      <c r="H3" s="324"/>
      <c r="I3" s="324"/>
      <c r="J3" s="324"/>
      <c r="K3" s="324"/>
      <c r="L3" s="324"/>
      <c r="M3" s="324"/>
      <c r="N3" s="324"/>
      <c r="O3" s="324"/>
      <c r="P3" s="324"/>
    </row>
    <row r="4" spans="1:24" ht="15.75" hidden="1" x14ac:dyDescent="0.2">
      <c r="A4" s="125" t="s">
        <v>85</v>
      </c>
      <c r="B4" s="125"/>
      <c r="C4" s="125"/>
      <c r="D4" s="125"/>
      <c r="E4" s="125"/>
      <c r="F4" s="125"/>
      <c r="G4" s="125"/>
      <c r="H4" s="125"/>
      <c r="I4" s="125"/>
      <c r="J4" s="125"/>
      <c r="K4" s="125"/>
      <c r="M4" s="125"/>
      <c r="N4" s="125"/>
      <c r="O4" s="125"/>
      <c r="P4" s="125"/>
    </row>
    <row r="5" spans="1:24" ht="15" customHeight="1" x14ac:dyDescent="0.2">
      <c r="A5" s="294" t="s">
        <v>85</v>
      </c>
      <c r="B5" s="294"/>
      <c r="C5" s="294"/>
      <c r="D5" s="294"/>
      <c r="E5" s="294"/>
      <c r="F5" s="294"/>
      <c r="G5" s="294"/>
      <c r="H5" s="294"/>
      <c r="I5" s="294"/>
      <c r="J5" s="294"/>
      <c r="K5" s="294"/>
      <c r="L5" s="294"/>
      <c r="M5" s="121"/>
      <c r="N5" s="121"/>
      <c r="O5" s="121"/>
      <c r="P5" s="121"/>
      <c r="Q5" s="113"/>
      <c r="R5" s="113"/>
      <c r="S5" s="113"/>
      <c r="T5" s="113"/>
      <c r="U5" s="113"/>
      <c r="V5" s="113"/>
      <c r="W5" s="113"/>
      <c r="X5" s="113"/>
    </row>
    <row r="6" spans="1:24" s="113" customFormat="1" ht="66" customHeight="1" x14ac:dyDescent="0.2">
      <c r="A6" s="114" t="s">
        <v>14</v>
      </c>
      <c r="B6" s="292" t="s">
        <v>122</v>
      </c>
      <c r="C6" s="293"/>
      <c r="D6" s="122" t="s">
        <v>236</v>
      </c>
      <c r="E6" s="114" t="s">
        <v>169</v>
      </c>
      <c r="F6" s="114" t="s">
        <v>172</v>
      </c>
      <c r="G6" s="114" t="s">
        <v>119</v>
      </c>
      <c r="H6" s="152"/>
      <c r="I6" s="114" t="s">
        <v>15</v>
      </c>
      <c r="J6" s="114" t="s">
        <v>16</v>
      </c>
      <c r="K6" s="114" t="s">
        <v>17</v>
      </c>
      <c r="L6" s="29" t="s">
        <v>18</v>
      </c>
      <c r="M6" s="29" t="s">
        <v>173</v>
      </c>
      <c r="N6" s="29" t="s">
        <v>120</v>
      </c>
      <c r="O6" s="29" t="s">
        <v>252</v>
      </c>
      <c r="P6" s="29" t="s">
        <v>121</v>
      </c>
    </row>
    <row r="7" spans="1:24" s="113" customFormat="1" ht="48" customHeight="1" x14ac:dyDescent="0.2">
      <c r="A7" s="112" t="s">
        <v>86</v>
      </c>
      <c r="B7" s="124">
        <v>6</v>
      </c>
      <c r="C7" s="122" t="s">
        <v>170</v>
      </c>
      <c r="D7" s="146"/>
      <c r="E7" s="147"/>
      <c r="F7" s="148"/>
      <c r="G7" s="148"/>
      <c r="H7" s="163"/>
      <c r="I7" s="147"/>
      <c r="J7" s="148"/>
      <c r="K7" s="166"/>
      <c r="L7" s="149"/>
      <c r="M7" s="149"/>
      <c r="N7" s="202"/>
      <c r="O7" s="169"/>
      <c r="P7" s="99">
        <f>SUM(B7*K7)</f>
        <v>0</v>
      </c>
    </row>
    <row r="8" spans="1:24" s="113" customFormat="1" ht="46.5" customHeight="1" x14ac:dyDescent="0.2">
      <c r="A8" s="112" t="s">
        <v>174</v>
      </c>
      <c r="B8" s="124">
        <v>6</v>
      </c>
      <c r="C8" s="122" t="s">
        <v>170</v>
      </c>
      <c r="D8" s="146"/>
      <c r="E8" s="147"/>
      <c r="F8" s="148"/>
      <c r="G8" s="148"/>
      <c r="H8" s="163"/>
      <c r="I8" s="147"/>
      <c r="J8" s="148"/>
      <c r="K8" s="166"/>
      <c r="L8" s="149"/>
      <c r="M8" s="149"/>
      <c r="N8" s="202"/>
      <c r="O8" s="169"/>
      <c r="P8" s="99">
        <f>SUM(B8*K8)</f>
        <v>0</v>
      </c>
    </row>
    <row r="9" spans="1:24" s="113" customFormat="1" ht="45.75" customHeight="1" x14ac:dyDescent="0.2">
      <c r="A9" s="112" t="s">
        <v>189</v>
      </c>
      <c r="B9" s="124">
        <v>6</v>
      </c>
      <c r="C9" s="122" t="s">
        <v>170</v>
      </c>
      <c r="D9" s="146"/>
      <c r="E9" s="147"/>
      <c r="F9" s="148"/>
      <c r="G9" s="148"/>
      <c r="H9" s="163"/>
      <c r="I9" s="147"/>
      <c r="J9" s="148"/>
      <c r="K9" s="166"/>
      <c r="L9" s="149"/>
      <c r="M9" s="149"/>
      <c r="N9" s="202"/>
      <c r="O9" s="169"/>
      <c r="P9" s="99">
        <f>SUM(B9*K9)</f>
        <v>0</v>
      </c>
    </row>
    <row r="10" spans="1:24" s="108" customFormat="1" ht="46.5" customHeight="1" x14ac:dyDescent="0.2">
      <c r="A10" s="112" t="s">
        <v>190</v>
      </c>
      <c r="B10" s="126">
        <v>6</v>
      </c>
      <c r="C10" s="123" t="s">
        <v>170</v>
      </c>
      <c r="D10" s="145"/>
      <c r="E10" s="147"/>
      <c r="F10" s="147"/>
      <c r="G10" s="147"/>
      <c r="H10" s="147"/>
      <c r="I10" s="147"/>
      <c r="J10" s="147"/>
      <c r="K10" s="167"/>
      <c r="L10" s="149"/>
      <c r="M10" s="149"/>
      <c r="N10" s="202"/>
      <c r="O10" s="169"/>
      <c r="P10" s="99">
        <f>SUM(B10*K10)</f>
        <v>0</v>
      </c>
    </row>
    <row r="11" spans="1:24" ht="18.75" customHeight="1" x14ac:dyDescent="0.3">
      <c r="A11" s="107" t="s">
        <v>175</v>
      </c>
      <c r="B11" s="39"/>
      <c r="C11" s="39"/>
      <c r="D11" s="110"/>
      <c r="E11" s="110"/>
      <c r="F11" s="108"/>
      <c r="G11" s="108"/>
      <c r="H11" s="108"/>
      <c r="I11" s="108"/>
      <c r="J11" s="108"/>
      <c r="K11" s="108"/>
      <c r="L11" s="108"/>
      <c r="M11" s="108"/>
      <c r="N11" s="325" t="s">
        <v>9</v>
      </c>
      <c r="O11" s="326"/>
      <c r="P11" s="164">
        <f>SUM(P7:P10)</f>
        <v>0</v>
      </c>
    </row>
    <row r="12" spans="1:24" ht="15" customHeight="1" x14ac:dyDescent="0.2">
      <c r="A12" s="121" t="s">
        <v>91</v>
      </c>
      <c r="B12" s="121"/>
      <c r="C12" s="121"/>
      <c r="D12" s="121"/>
      <c r="E12" s="121"/>
      <c r="F12" s="121"/>
      <c r="G12" s="121"/>
      <c r="H12" s="121"/>
      <c r="I12" s="121"/>
      <c r="J12" s="121"/>
      <c r="K12" s="121"/>
      <c r="L12" s="121"/>
      <c r="M12" s="121"/>
      <c r="N12" s="121"/>
      <c r="O12" s="121"/>
      <c r="P12" s="121"/>
    </row>
    <row r="13" spans="1:24" s="51" customFormat="1" ht="15" customHeight="1" x14ac:dyDescent="0.2">
      <c r="A13" s="117"/>
      <c r="B13" s="117"/>
      <c r="C13" s="117"/>
      <c r="D13" s="117"/>
      <c r="E13" s="117"/>
      <c r="F13" s="116"/>
      <c r="G13" s="116"/>
      <c r="H13" s="116"/>
      <c r="J13" s="115"/>
      <c r="L13" s="27"/>
      <c r="M13" s="27"/>
      <c r="N13" s="27"/>
      <c r="O13" s="27"/>
      <c r="P13" s="27"/>
    </row>
    <row r="14" spans="1:24" s="113" customFormat="1" ht="59.25" customHeight="1" x14ac:dyDescent="0.2">
      <c r="A14" s="114" t="s">
        <v>140</v>
      </c>
      <c r="B14" s="292" t="s">
        <v>122</v>
      </c>
      <c r="C14" s="293"/>
      <c r="D14" s="114" t="s">
        <v>237</v>
      </c>
      <c r="E14" s="329" t="s">
        <v>260</v>
      </c>
      <c r="F14" s="330"/>
      <c r="G14" s="331"/>
      <c r="H14" s="185"/>
      <c r="I14" s="123" t="s">
        <v>17</v>
      </c>
      <c r="J14" s="114" t="s">
        <v>171</v>
      </c>
      <c r="K14" s="114" t="s">
        <v>117</v>
      </c>
      <c r="L14" s="29" t="s">
        <v>18</v>
      </c>
      <c r="M14" s="29" t="s">
        <v>182</v>
      </c>
      <c r="N14" s="29" t="s">
        <v>120</v>
      </c>
      <c r="O14" s="29" t="s">
        <v>252</v>
      </c>
      <c r="P14" s="29" t="s">
        <v>121</v>
      </c>
    </row>
    <row r="15" spans="1:24" s="108" customFormat="1" ht="15.75" customHeight="1" x14ac:dyDescent="0.2">
      <c r="A15" s="112" t="s">
        <v>87</v>
      </c>
      <c r="B15" s="119">
        <v>120</v>
      </c>
      <c r="C15" s="110" t="s">
        <v>183</v>
      </c>
      <c r="D15" s="151"/>
      <c r="E15" s="332"/>
      <c r="F15" s="333"/>
      <c r="G15" s="334"/>
      <c r="H15" s="182"/>
      <c r="I15" s="145"/>
      <c r="J15" s="145"/>
      <c r="K15" s="168"/>
      <c r="L15" s="201"/>
      <c r="M15" s="150"/>
      <c r="N15" s="202"/>
      <c r="O15" s="170"/>
      <c r="P15" s="99">
        <f t="shared" ref="P15:P21" si="0">SUM(B15*K15)</f>
        <v>0</v>
      </c>
    </row>
    <row r="16" spans="1:24" s="108" customFormat="1" ht="22.5" customHeight="1" x14ac:dyDescent="0.2">
      <c r="A16" s="112" t="s">
        <v>88</v>
      </c>
      <c r="B16" s="119">
        <v>150</v>
      </c>
      <c r="C16" s="110" t="s">
        <v>183</v>
      </c>
      <c r="D16" s="151"/>
      <c r="E16" s="332"/>
      <c r="F16" s="333"/>
      <c r="G16" s="334"/>
      <c r="H16" s="182"/>
      <c r="I16" s="145"/>
      <c r="J16" s="145"/>
      <c r="K16" s="168"/>
      <c r="L16" s="150"/>
      <c r="M16" s="150"/>
      <c r="N16" s="202"/>
      <c r="O16" s="170"/>
      <c r="P16" s="99">
        <f t="shared" si="0"/>
        <v>0</v>
      </c>
    </row>
    <row r="17" spans="1:256" s="108" customFormat="1" ht="11.25" x14ac:dyDescent="0.2">
      <c r="A17" s="112" t="s">
        <v>89</v>
      </c>
      <c r="B17" s="119">
        <v>230</v>
      </c>
      <c r="C17" s="110" t="s">
        <v>183</v>
      </c>
      <c r="D17" s="151"/>
      <c r="E17" s="332"/>
      <c r="F17" s="333"/>
      <c r="G17" s="334"/>
      <c r="H17" s="182"/>
      <c r="I17" s="145"/>
      <c r="J17" s="145"/>
      <c r="K17" s="168"/>
      <c r="L17" s="150"/>
      <c r="M17" s="150"/>
      <c r="N17" s="202"/>
      <c r="O17" s="170"/>
      <c r="P17" s="99">
        <f t="shared" si="0"/>
        <v>0</v>
      </c>
    </row>
    <row r="18" spans="1:256" s="108" customFormat="1" ht="11.25" x14ac:dyDescent="0.2">
      <c r="A18" s="112" t="s">
        <v>90</v>
      </c>
      <c r="B18" s="119">
        <v>300</v>
      </c>
      <c r="C18" s="110" t="s">
        <v>183</v>
      </c>
      <c r="D18" s="151"/>
      <c r="E18" s="332"/>
      <c r="F18" s="333"/>
      <c r="G18" s="334"/>
      <c r="H18" s="182"/>
      <c r="I18" s="145"/>
      <c r="J18" s="145"/>
      <c r="K18" s="168"/>
      <c r="L18" s="150"/>
      <c r="M18" s="150"/>
      <c r="N18" s="202"/>
      <c r="O18" s="170"/>
      <c r="P18" s="99">
        <f t="shared" si="0"/>
        <v>0</v>
      </c>
    </row>
    <row r="19" spans="1:256" s="108" customFormat="1" ht="11.25" x14ac:dyDescent="0.2">
      <c r="A19" s="189" t="s">
        <v>266</v>
      </c>
      <c r="B19" s="119">
        <v>450</v>
      </c>
      <c r="C19" s="186" t="s">
        <v>183</v>
      </c>
      <c r="D19" s="151"/>
      <c r="E19" s="332"/>
      <c r="F19" s="333"/>
      <c r="G19" s="334"/>
      <c r="H19" s="187"/>
      <c r="I19" s="188"/>
      <c r="J19" s="188"/>
      <c r="K19" s="168"/>
      <c r="L19" s="150"/>
      <c r="M19" s="150"/>
      <c r="N19" s="202"/>
      <c r="O19" s="170"/>
      <c r="P19" s="99">
        <f t="shared" si="0"/>
        <v>0</v>
      </c>
    </row>
    <row r="20" spans="1:256" s="108" customFormat="1" ht="11.25" x14ac:dyDescent="0.2">
      <c r="A20" s="189" t="s">
        <v>267</v>
      </c>
      <c r="B20" s="119">
        <v>600</v>
      </c>
      <c r="C20" s="186" t="s">
        <v>183</v>
      </c>
      <c r="D20" s="151"/>
      <c r="E20" s="332"/>
      <c r="F20" s="333"/>
      <c r="G20" s="334"/>
      <c r="H20" s="187"/>
      <c r="I20" s="188"/>
      <c r="J20" s="188"/>
      <c r="K20" s="168"/>
      <c r="L20" s="150"/>
      <c r="M20" s="150"/>
      <c r="N20" s="202"/>
      <c r="O20" s="170"/>
      <c r="P20" s="99">
        <f t="shared" si="0"/>
        <v>0</v>
      </c>
    </row>
    <row r="21" spans="1:256" s="108" customFormat="1" ht="11.25" x14ac:dyDescent="0.2">
      <c r="A21" s="189" t="s">
        <v>268</v>
      </c>
      <c r="B21" s="119">
        <v>750</v>
      </c>
      <c r="C21" s="186" t="s">
        <v>183</v>
      </c>
      <c r="D21" s="151"/>
      <c r="E21" s="332"/>
      <c r="F21" s="333"/>
      <c r="G21" s="334"/>
      <c r="H21" s="187"/>
      <c r="I21" s="188"/>
      <c r="J21" s="188"/>
      <c r="K21" s="168"/>
      <c r="L21" s="150"/>
      <c r="M21" s="150"/>
      <c r="N21" s="202"/>
      <c r="O21" s="170"/>
      <c r="P21" s="99">
        <f t="shared" si="0"/>
        <v>0</v>
      </c>
    </row>
    <row r="22" spans="1:256" ht="18.75" x14ac:dyDescent="0.3">
      <c r="A22" s="107"/>
      <c r="B22" s="39"/>
      <c r="C22" s="39"/>
      <c r="D22" s="39"/>
      <c r="E22" s="39"/>
      <c r="F22" s="39"/>
      <c r="G22" s="39"/>
      <c r="H22" s="39"/>
      <c r="I22" s="104"/>
      <c r="J22" s="103"/>
      <c r="K22" s="104"/>
      <c r="L22" s="104"/>
      <c r="M22" s="39"/>
      <c r="N22" s="327" t="s">
        <v>9</v>
      </c>
      <c r="O22" s="328"/>
      <c r="P22" s="165">
        <f>SUM(P15:P21)</f>
        <v>0</v>
      </c>
    </row>
    <row r="23" spans="1:256" ht="18.75" x14ac:dyDescent="0.2">
      <c r="A23" s="107"/>
      <c r="B23" s="39"/>
      <c r="C23" s="39"/>
      <c r="D23" s="39"/>
      <c r="E23" s="39"/>
      <c r="F23" s="39"/>
      <c r="G23" s="39"/>
      <c r="H23" s="39"/>
      <c r="I23" s="104"/>
      <c r="J23" s="103"/>
      <c r="K23" s="104"/>
      <c r="L23" s="104"/>
      <c r="M23" s="39"/>
      <c r="N23" s="39"/>
      <c r="O23" s="128"/>
      <c r="P23" s="143"/>
    </row>
    <row r="24" spans="1:256" ht="15.75" customHeight="1" x14ac:dyDescent="0.2">
      <c r="A24" s="121" t="s">
        <v>92</v>
      </c>
      <c r="B24" s="121"/>
      <c r="C24" s="121"/>
      <c r="D24" s="121"/>
      <c r="E24" s="121"/>
      <c r="F24" s="121"/>
      <c r="G24" s="121"/>
      <c r="H24" s="121"/>
      <c r="I24" s="121"/>
      <c r="J24" s="121"/>
      <c r="K24" s="121"/>
      <c r="L24" s="121"/>
      <c r="M24" s="121"/>
      <c r="N24" s="121"/>
      <c r="O24" s="121"/>
      <c r="P24" s="121"/>
    </row>
    <row r="25" spans="1:256" s="113" customFormat="1" ht="55.5" customHeight="1" x14ac:dyDescent="0.2">
      <c r="A25" s="114" t="s">
        <v>19</v>
      </c>
      <c r="B25" s="292" t="s">
        <v>122</v>
      </c>
      <c r="C25" s="293"/>
      <c r="D25" s="114" t="s">
        <v>238</v>
      </c>
      <c r="E25" s="329" t="s">
        <v>261</v>
      </c>
      <c r="F25" s="330"/>
      <c r="G25" s="330"/>
      <c r="H25" s="185"/>
      <c r="I25" s="114" t="s">
        <v>17</v>
      </c>
      <c r="J25" s="114" t="s">
        <v>171</v>
      </c>
      <c r="K25" s="123" t="s">
        <v>117</v>
      </c>
      <c r="L25" s="190" t="s">
        <v>18</v>
      </c>
      <c r="M25" s="29" t="s">
        <v>184</v>
      </c>
      <c r="N25" s="29" t="s">
        <v>120</v>
      </c>
      <c r="O25" s="29" t="s">
        <v>252</v>
      </c>
      <c r="P25" s="29" t="s">
        <v>121</v>
      </c>
    </row>
    <row r="26" spans="1:256" s="108" customFormat="1" ht="23.25" customHeight="1" x14ac:dyDescent="0.2">
      <c r="A26" s="112">
        <v>2</v>
      </c>
      <c r="B26" s="111">
        <v>24</v>
      </c>
      <c r="C26" s="110" t="s">
        <v>170</v>
      </c>
      <c r="D26" s="151"/>
      <c r="E26" s="145"/>
      <c r="F26" s="181"/>
      <c r="G26" s="182"/>
      <c r="H26" s="182"/>
      <c r="I26" s="151"/>
      <c r="J26" s="151"/>
      <c r="K26" s="168"/>
      <c r="L26" s="191"/>
      <c r="M26" s="150"/>
      <c r="N26" s="202"/>
      <c r="O26" s="170"/>
      <c r="P26" s="99">
        <f t="shared" ref="P26:P32" si="1">SUM(B26*I26*K26)</f>
        <v>0</v>
      </c>
    </row>
    <row r="27" spans="1:256" s="108" customFormat="1" ht="33.75" customHeight="1" x14ac:dyDescent="0.2">
      <c r="A27" s="112">
        <v>3</v>
      </c>
      <c r="B27" s="111">
        <v>24</v>
      </c>
      <c r="C27" s="110" t="s">
        <v>170</v>
      </c>
      <c r="D27" s="151"/>
      <c r="E27" s="145"/>
      <c r="F27" s="181"/>
      <c r="G27" s="182"/>
      <c r="H27" s="182"/>
      <c r="I27" s="151"/>
      <c r="J27" s="151"/>
      <c r="K27" s="168"/>
      <c r="L27" s="191"/>
      <c r="M27" s="150"/>
      <c r="N27" s="202"/>
      <c r="O27" s="170"/>
      <c r="P27" s="99">
        <f t="shared" si="1"/>
        <v>0</v>
      </c>
    </row>
    <row r="28" spans="1:256" s="108" customFormat="1" ht="35.25" customHeight="1" x14ac:dyDescent="0.2">
      <c r="A28" s="112">
        <v>5</v>
      </c>
      <c r="B28" s="111">
        <v>24</v>
      </c>
      <c r="C28" s="110" t="s">
        <v>170</v>
      </c>
      <c r="D28" s="151"/>
      <c r="E28" s="145"/>
      <c r="F28" s="181"/>
      <c r="G28" s="182"/>
      <c r="H28" s="182"/>
      <c r="I28" s="151"/>
      <c r="J28" s="151"/>
      <c r="K28" s="168"/>
      <c r="L28" s="191"/>
      <c r="M28" s="150"/>
      <c r="N28" s="202"/>
      <c r="O28" s="170"/>
      <c r="P28" s="99">
        <f t="shared" si="1"/>
        <v>0</v>
      </c>
    </row>
    <row r="29" spans="1:256" s="118" customFormat="1" ht="33" customHeight="1" x14ac:dyDescent="0.2">
      <c r="A29" s="112">
        <v>7.5</v>
      </c>
      <c r="B29" s="111">
        <v>24</v>
      </c>
      <c r="C29" s="110" t="s">
        <v>185</v>
      </c>
      <c r="D29" s="151"/>
      <c r="E29" s="205"/>
      <c r="F29" s="181"/>
      <c r="G29" s="182"/>
      <c r="H29" s="182"/>
      <c r="I29" s="151"/>
      <c r="J29" s="151"/>
      <c r="K29" s="168"/>
      <c r="L29" s="191"/>
      <c r="M29" s="150"/>
      <c r="N29" s="202"/>
      <c r="O29" s="170"/>
      <c r="P29" s="99">
        <f t="shared" si="1"/>
        <v>0</v>
      </c>
    </row>
    <row r="30" spans="1:256" ht="22.5" x14ac:dyDescent="0.2">
      <c r="A30" s="112">
        <v>10</v>
      </c>
      <c r="B30" s="111">
        <v>24</v>
      </c>
      <c r="C30" s="110" t="s">
        <v>185</v>
      </c>
      <c r="D30" s="151"/>
      <c r="E30" s="205"/>
      <c r="F30" s="203"/>
      <c r="G30" s="204"/>
      <c r="H30" s="182"/>
      <c r="I30" s="151"/>
      <c r="J30" s="151"/>
      <c r="K30" s="168"/>
      <c r="L30" s="191"/>
      <c r="M30" s="150"/>
      <c r="N30" s="202"/>
      <c r="O30" s="170"/>
      <c r="P30" s="99">
        <f t="shared" si="1"/>
        <v>0</v>
      </c>
      <c r="V30" s="113"/>
      <c r="W30" s="113"/>
      <c r="X30" s="113"/>
      <c r="Y30" s="113"/>
      <c r="Z30" s="113"/>
      <c r="AA30" s="113"/>
      <c r="AB30" s="113"/>
      <c r="AC30" s="113"/>
      <c r="AD30" s="113"/>
      <c r="AE30" s="113"/>
      <c r="AF30" s="113"/>
      <c r="AG30" s="113"/>
      <c r="AH30" s="113"/>
      <c r="AI30" s="113"/>
      <c r="AJ30" s="113"/>
      <c r="AK30" s="113"/>
      <c r="AL30" s="113"/>
      <c r="AM30" s="113"/>
      <c r="AN30" s="113"/>
      <c r="AO30" s="113"/>
      <c r="AP30" s="127"/>
      <c r="AQ30" s="110"/>
      <c r="AR30" s="109">
        <f t="shared" ref="AR30:AV36" si="2">IF(AND(AK30&gt;0,AL30&gt;0,AM30&gt;0,AN30&gt;0,AO30&gt;0,AP30&gt;0,AQ30&gt;0),(AL30*AM30*AH30),0)</f>
        <v>0</v>
      </c>
      <c r="AS30" s="109">
        <f t="shared" si="2"/>
        <v>0</v>
      </c>
      <c r="AT30" s="109">
        <f t="shared" si="2"/>
        <v>0</v>
      </c>
      <c r="AU30" s="109">
        <f t="shared" si="2"/>
        <v>0</v>
      </c>
      <c r="AV30" s="109">
        <f t="shared" si="2"/>
        <v>0</v>
      </c>
      <c r="AW30" s="112" t="s">
        <v>87</v>
      </c>
      <c r="AX30" s="111">
        <v>24</v>
      </c>
      <c r="AY30" s="110" t="s">
        <v>185</v>
      </c>
      <c r="AZ30" s="314"/>
      <c r="BA30" s="316"/>
      <c r="BB30" s="314"/>
      <c r="BC30" s="315"/>
      <c r="BD30" s="315"/>
      <c r="BE30" s="316"/>
      <c r="BF30" s="127"/>
      <c r="BG30" s="110"/>
      <c r="BH30" s="109">
        <f t="shared" ref="BH30:BL36" si="3">IF(AND(BA30&gt;0,BB30&gt;0,BC30&gt;0,BD30&gt;0,BE30&gt;0,BF30&gt;0,BG30&gt;0),(BB30*BC30*AX30),0)</f>
        <v>0</v>
      </c>
      <c r="BI30" s="109">
        <f t="shared" si="3"/>
        <v>0</v>
      </c>
      <c r="BJ30" s="109">
        <f t="shared" si="3"/>
        <v>0</v>
      </c>
      <c r="BK30" s="109">
        <f t="shared" si="3"/>
        <v>0</v>
      </c>
      <c r="BL30" s="109">
        <f t="shared" si="3"/>
        <v>0</v>
      </c>
      <c r="BM30" s="112" t="s">
        <v>87</v>
      </c>
      <c r="BN30" s="111">
        <v>24</v>
      </c>
      <c r="BO30" s="110" t="s">
        <v>185</v>
      </c>
      <c r="BP30" s="314"/>
      <c r="BQ30" s="316"/>
      <c r="BR30" s="314"/>
      <c r="BS30" s="315"/>
      <c r="BT30" s="315"/>
      <c r="BU30" s="316"/>
      <c r="BV30" s="127"/>
      <c r="BW30" s="110"/>
      <c r="BX30" s="109">
        <f t="shared" ref="BX30:CB36" si="4">IF(AND(BQ30&gt;0,BR30&gt;0,BS30&gt;0,BT30&gt;0,BU30&gt;0,BV30&gt;0,BW30&gt;0),(BR30*BS30*BN30),0)</f>
        <v>0</v>
      </c>
      <c r="BY30" s="109">
        <f t="shared" si="4"/>
        <v>0</v>
      </c>
      <c r="BZ30" s="109">
        <f t="shared" si="4"/>
        <v>0</v>
      </c>
      <c r="CA30" s="109">
        <f t="shared" si="4"/>
        <v>0</v>
      </c>
      <c r="CB30" s="109">
        <f t="shared" si="4"/>
        <v>0</v>
      </c>
      <c r="CC30" s="112" t="s">
        <v>87</v>
      </c>
      <c r="CD30" s="111">
        <v>24</v>
      </c>
      <c r="CE30" s="110" t="s">
        <v>185</v>
      </c>
      <c r="CF30" s="314"/>
      <c r="CG30" s="316"/>
      <c r="CH30" s="314"/>
      <c r="CI30" s="315"/>
      <c r="CJ30" s="315"/>
      <c r="CK30" s="316"/>
      <c r="CL30" s="127"/>
      <c r="CM30" s="110"/>
      <c r="CN30" s="109">
        <f t="shared" ref="CN30:CR36" si="5">IF(AND(CG30&gt;0,CH30&gt;0,CI30&gt;0,CJ30&gt;0,CK30&gt;0,CL30&gt;0,CM30&gt;0),(CH30*CI30*CD30),0)</f>
        <v>0</v>
      </c>
      <c r="CO30" s="109">
        <f t="shared" si="5"/>
        <v>0</v>
      </c>
      <c r="CP30" s="109">
        <f t="shared" si="5"/>
        <v>0</v>
      </c>
      <c r="CQ30" s="109">
        <f t="shared" si="5"/>
        <v>0</v>
      </c>
      <c r="CR30" s="109">
        <f t="shared" si="5"/>
        <v>0</v>
      </c>
      <c r="CS30" s="112" t="s">
        <v>87</v>
      </c>
      <c r="CT30" s="111">
        <v>24</v>
      </c>
      <c r="CU30" s="110" t="s">
        <v>185</v>
      </c>
      <c r="CV30" s="314"/>
      <c r="CW30" s="316"/>
      <c r="CX30" s="314"/>
      <c r="CY30" s="315"/>
      <c r="CZ30" s="315"/>
      <c r="DA30" s="316"/>
      <c r="DB30" s="127"/>
      <c r="DC30" s="110"/>
      <c r="DD30" s="109">
        <f t="shared" ref="DD30:DH36" si="6">IF(AND(CW30&gt;0,CX30&gt;0,CY30&gt;0,CZ30&gt;0,DA30&gt;0,DB30&gt;0,DC30&gt;0),(CX30*CY30*CT30),0)</f>
        <v>0</v>
      </c>
      <c r="DE30" s="109">
        <f t="shared" si="6"/>
        <v>0</v>
      </c>
      <c r="DF30" s="109">
        <f t="shared" si="6"/>
        <v>0</v>
      </c>
      <c r="DG30" s="109">
        <f t="shared" si="6"/>
        <v>0</v>
      </c>
      <c r="DH30" s="109">
        <f t="shared" si="6"/>
        <v>0</v>
      </c>
      <c r="DI30" s="112" t="s">
        <v>87</v>
      </c>
      <c r="DJ30" s="111">
        <v>24</v>
      </c>
      <c r="DK30" s="110" t="s">
        <v>185</v>
      </c>
      <c r="DL30" s="314"/>
      <c r="DM30" s="316"/>
      <c r="DN30" s="314"/>
      <c r="DO30" s="315"/>
      <c r="DP30" s="315"/>
      <c r="DQ30" s="316"/>
      <c r="DR30" s="127"/>
      <c r="DS30" s="110"/>
      <c r="DT30" s="109">
        <f t="shared" ref="DT30:DX36" si="7">IF(AND(DM30&gt;0,DN30&gt;0,DO30&gt;0,DP30&gt;0,DQ30&gt;0,DR30&gt;0,DS30&gt;0),(DN30*DO30*DJ30),0)</f>
        <v>0</v>
      </c>
      <c r="DU30" s="109">
        <f t="shared" si="7"/>
        <v>0</v>
      </c>
      <c r="DV30" s="109">
        <f t="shared" si="7"/>
        <v>0</v>
      </c>
      <c r="DW30" s="109">
        <f t="shared" si="7"/>
        <v>0</v>
      </c>
      <c r="DX30" s="109">
        <f t="shared" si="7"/>
        <v>0</v>
      </c>
      <c r="DY30" s="112" t="s">
        <v>87</v>
      </c>
      <c r="DZ30" s="111">
        <v>24</v>
      </c>
      <c r="EA30" s="110" t="s">
        <v>185</v>
      </c>
      <c r="EB30" s="314"/>
      <c r="EC30" s="316"/>
      <c r="ED30" s="314"/>
      <c r="EE30" s="315"/>
      <c r="EF30" s="315"/>
      <c r="EG30" s="316"/>
      <c r="EH30" s="127"/>
      <c r="EI30" s="110"/>
      <c r="EJ30" s="109">
        <f t="shared" ref="EJ30:EN36" si="8">IF(AND(EC30&gt;0,ED30&gt;0,EE30&gt;0,EF30&gt;0,EG30&gt;0,EH30&gt;0,EI30&gt;0),(ED30*EE30*DZ30),0)</f>
        <v>0</v>
      </c>
      <c r="EK30" s="109">
        <f t="shared" si="8"/>
        <v>0</v>
      </c>
      <c r="EL30" s="109">
        <f t="shared" si="8"/>
        <v>0</v>
      </c>
      <c r="EM30" s="109">
        <f t="shared" si="8"/>
        <v>0</v>
      </c>
      <c r="EN30" s="109">
        <f t="shared" si="8"/>
        <v>0</v>
      </c>
      <c r="EO30" s="112" t="s">
        <v>87</v>
      </c>
      <c r="EP30" s="111">
        <v>24</v>
      </c>
      <c r="EQ30" s="110" t="s">
        <v>185</v>
      </c>
      <c r="ER30" s="314"/>
      <c r="ES30" s="316"/>
      <c r="ET30" s="314"/>
      <c r="EU30" s="315"/>
      <c r="EV30" s="315"/>
      <c r="EW30" s="316"/>
      <c r="EX30" s="127"/>
      <c r="EY30" s="110"/>
      <c r="EZ30" s="109">
        <f t="shared" ref="EZ30:FD36" si="9">IF(AND(ES30&gt;0,ET30&gt;0,EU30&gt;0,EV30&gt;0,EW30&gt;0,EX30&gt;0,EY30&gt;0),(ET30*EU30*EP30),0)</f>
        <v>0</v>
      </c>
      <c r="FA30" s="109">
        <f t="shared" si="9"/>
        <v>0</v>
      </c>
      <c r="FB30" s="109">
        <f t="shared" si="9"/>
        <v>0</v>
      </c>
      <c r="FC30" s="109">
        <f t="shared" si="9"/>
        <v>0</v>
      </c>
      <c r="FD30" s="109">
        <f t="shared" si="9"/>
        <v>0</v>
      </c>
      <c r="FE30" s="112" t="s">
        <v>87</v>
      </c>
      <c r="FF30" s="111">
        <v>24</v>
      </c>
      <c r="FG30" s="110" t="s">
        <v>185</v>
      </c>
      <c r="FH30" s="314"/>
      <c r="FI30" s="316"/>
      <c r="FJ30" s="314"/>
      <c r="FK30" s="315"/>
      <c r="FL30" s="315"/>
      <c r="FM30" s="316"/>
      <c r="FN30" s="127"/>
      <c r="FO30" s="110"/>
      <c r="FP30" s="109">
        <f t="shared" ref="FP30:FT36" si="10">IF(AND(FI30&gt;0,FJ30&gt;0,FK30&gt;0,FL30&gt;0,FM30&gt;0,FN30&gt;0,FO30&gt;0),(FJ30*FK30*FF30),0)</f>
        <v>0</v>
      </c>
      <c r="FQ30" s="109">
        <f t="shared" si="10"/>
        <v>0</v>
      </c>
      <c r="FR30" s="109">
        <f t="shared" si="10"/>
        <v>0</v>
      </c>
      <c r="FS30" s="109">
        <f t="shared" si="10"/>
        <v>0</v>
      </c>
      <c r="FT30" s="109">
        <f t="shared" si="10"/>
        <v>0</v>
      </c>
      <c r="FU30" s="112" t="s">
        <v>87</v>
      </c>
      <c r="FV30" s="111">
        <v>24</v>
      </c>
      <c r="FW30" s="110" t="s">
        <v>185</v>
      </c>
      <c r="FX30" s="314"/>
      <c r="FY30" s="316"/>
      <c r="FZ30" s="314"/>
      <c r="GA30" s="315"/>
      <c r="GB30" s="315"/>
      <c r="GC30" s="316"/>
      <c r="GD30" s="127"/>
      <c r="GE30" s="110"/>
      <c r="GF30" s="109">
        <f t="shared" ref="GF30:GJ36" si="11">IF(AND(FY30&gt;0,FZ30&gt;0,GA30&gt;0,GB30&gt;0,GC30&gt;0,GD30&gt;0,GE30&gt;0),(FZ30*GA30*FV30),0)</f>
        <v>0</v>
      </c>
      <c r="GG30" s="109">
        <f t="shared" si="11"/>
        <v>0</v>
      </c>
      <c r="GH30" s="109">
        <f t="shared" si="11"/>
        <v>0</v>
      </c>
      <c r="GI30" s="109">
        <f t="shared" si="11"/>
        <v>0</v>
      </c>
      <c r="GJ30" s="109">
        <f t="shared" si="11"/>
        <v>0</v>
      </c>
      <c r="GK30" s="112" t="s">
        <v>87</v>
      </c>
      <c r="GL30" s="111">
        <v>24</v>
      </c>
      <c r="GM30" s="110" t="s">
        <v>185</v>
      </c>
      <c r="GN30" s="314"/>
      <c r="GO30" s="316"/>
      <c r="GP30" s="314"/>
      <c r="GQ30" s="315"/>
      <c r="GR30" s="315"/>
      <c r="GS30" s="316"/>
      <c r="GT30" s="127"/>
      <c r="GU30" s="110"/>
      <c r="GV30" s="109">
        <f t="shared" ref="GV30:GZ36" si="12">IF(AND(GO30&gt;0,GP30&gt;0,GQ30&gt;0,GR30&gt;0,GS30&gt;0,GT30&gt;0,GU30&gt;0),(GP30*GQ30*GL30),0)</f>
        <v>0</v>
      </c>
      <c r="GW30" s="109">
        <f t="shared" si="12"/>
        <v>0</v>
      </c>
      <c r="GX30" s="109">
        <f t="shared" si="12"/>
        <v>0</v>
      </c>
      <c r="GY30" s="109">
        <f t="shared" si="12"/>
        <v>0</v>
      </c>
      <c r="GZ30" s="109">
        <f t="shared" si="12"/>
        <v>0</v>
      </c>
      <c r="HA30" s="112" t="s">
        <v>87</v>
      </c>
      <c r="HB30" s="111">
        <v>24</v>
      </c>
      <c r="HC30" s="110" t="s">
        <v>185</v>
      </c>
      <c r="HD30" s="314"/>
      <c r="HE30" s="316"/>
      <c r="HF30" s="314"/>
      <c r="HG30" s="315"/>
      <c r="HH30" s="315"/>
      <c r="HI30" s="316"/>
      <c r="HJ30" s="127"/>
      <c r="HK30" s="110"/>
      <c r="HL30" s="109">
        <f t="shared" ref="HL30:HP36" si="13">IF(AND(HE30&gt;0,HF30&gt;0,HG30&gt;0,HH30&gt;0,HI30&gt;0,HJ30&gt;0,HK30&gt;0),(HF30*HG30*HB30),0)</f>
        <v>0</v>
      </c>
      <c r="HM30" s="109">
        <f t="shared" si="13"/>
        <v>0</v>
      </c>
      <c r="HN30" s="109">
        <f t="shared" si="13"/>
        <v>0</v>
      </c>
      <c r="HO30" s="109">
        <f t="shared" si="13"/>
        <v>0</v>
      </c>
      <c r="HP30" s="109">
        <f t="shared" si="13"/>
        <v>0</v>
      </c>
      <c r="HQ30" s="112" t="s">
        <v>87</v>
      </c>
      <c r="HR30" s="111">
        <v>24</v>
      </c>
      <c r="HS30" s="110" t="s">
        <v>185</v>
      </c>
      <c r="HT30" s="314"/>
      <c r="HU30" s="316"/>
      <c r="HV30" s="314"/>
      <c r="HW30" s="315"/>
      <c r="HX30" s="315"/>
      <c r="HY30" s="316"/>
      <c r="HZ30" s="127"/>
      <c r="IA30" s="110"/>
      <c r="IB30" s="109">
        <f t="shared" ref="IB30:IF36" si="14">IF(AND(HU30&gt;0,HV30&gt;0,HW30&gt;0,HX30&gt;0,HY30&gt;0,HZ30&gt;0,IA30&gt;0),(HV30*HW30*HR30),0)</f>
        <v>0</v>
      </c>
      <c r="IC30" s="109">
        <f t="shared" si="14"/>
        <v>0</v>
      </c>
      <c r="ID30" s="109">
        <f t="shared" si="14"/>
        <v>0</v>
      </c>
      <c r="IE30" s="109">
        <f t="shared" si="14"/>
        <v>0</v>
      </c>
      <c r="IF30" s="109">
        <f t="shared" si="14"/>
        <v>0</v>
      </c>
      <c r="IG30" s="112" t="s">
        <v>87</v>
      </c>
      <c r="IH30" s="111">
        <v>24</v>
      </c>
      <c r="II30" s="110" t="s">
        <v>185</v>
      </c>
      <c r="IJ30" s="314"/>
      <c r="IK30" s="316"/>
      <c r="IL30" s="314"/>
      <c r="IM30" s="315"/>
      <c r="IN30" s="315"/>
      <c r="IO30" s="316"/>
      <c r="IP30" s="127"/>
      <c r="IQ30" s="110"/>
      <c r="IR30" s="109">
        <f t="shared" ref="IR30:IV36" si="15">IF(AND(IK30&gt;0,IL30&gt;0,IM30&gt;0,IN30&gt;0,IO30&gt;0,IP30&gt;0,IQ30&gt;0),(IL30*IM30*IH30),0)</f>
        <v>0</v>
      </c>
      <c r="IS30" s="109">
        <f t="shared" si="15"/>
        <v>0</v>
      </c>
      <c r="IT30" s="109">
        <f t="shared" si="15"/>
        <v>0</v>
      </c>
      <c r="IU30" s="109">
        <f t="shared" si="15"/>
        <v>0</v>
      </c>
      <c r="IV30" s="109">
        <f t="shared" si="15"/>
        <v>0</v>
      </c>
    </row>
    <row r="31" spans="1:256" ht="22.5" x14ac:dyDescent="0.2">
      <c r="A31" s="112">
        <v>15</v>
      </c>
      <c r="B31" s="111">
        <v>24</v>
      </c>
      <c r="C31" s="110" t="s">
        <v>185</v>
      </c>
      <c r="D31" s="151"/>
      <c r="E31" s="145"/>
      <c r="F31" s="181"/>
      <c r="G31" s="182"/>
      <c r="H31" s="182"/>
      <c r="I31" s="151"/>
      <c r="J31" s="151"/>
      <c r="K31" s="168"/>
      <c r="L31" s="191"/>
      <c r="M31" s="150"/>
      <c r="N31" s="202"/>
      <c r="O31" s="170"/>
      <c r="P31" s="99">
        <f t="shared" si="1"/>
        <v>0</v>
      </c>
      <c r="V31" s="113"/>
      <c r="W31" s="113"/>
      <c r="X31" s="113"/>
      <c r="Y31" s="113"/>
      <c r="Z31" s="113"/>
      <c r="AA31" s="113"/>
      <c r="AB31" s="113"/>
      <c r="AC31" s="113"/>
      <c r="AD31" s="113"/>
      <c r="AE31" s="113"/>
      <c r="AF31" s="113"/>
      <c r="AG31" s="113"/>
      <c r="AH31" s="113"/>
      <c r="AI31" s="113"/>
      <c r="AJ31" s="113"/>
      <c r="AK31" s="113"/>
      <c r="AL31" s="113"/>
      <c r="AM31" s="113"/>
      <c r="AN31" s="113"/>
      <c r="AO31" s="113"/>
      <c r="AP31" s="127"/>
      <c r="AQ31" s="110"/>
      <c r="AR31" s="109">
        <f t="shared" si="2"/>
        <v>0</v>
      </c>
      <c r="AS31" s="109">
        <f t="shared" si="2"/>
        <v>0</v>
      </c>
      <c r="AT31" s="109">
        <f t="shared" si="2"/>
        <v>0</v>
      </c>
      <c r="AU31" s="109">
        <f t="shared" si="2"/>
        <v>0</v>
      </c>
      <c r="AV31" s="109">
        <f t="shared" si="2"/>
        <v>0</v>
      </c>
      <c r="AW31" s="112" t="s">
        <v>87</v>
      </c>
      <c r="AX31" s="111">
        <v>24</v>
      </c>
      <c r="AY31" s="110" t="s">
        <v>185</v>
      </c>
      <c r="AZ31" s="314"/>
      <c r="BA31" s="316"/>
      <c r="BB31" s="314"/>
      <c r="BC31" s="315"/>
      <c r="BD31" s="315"/>
      <c r="BE31" s="316"/>
      <c r="BF31" s="127"/>
      <c r="BG31" s="110"/>
      <c r="BH31" s="109">
        <f t="shared" si="3"/>
        <v>0</v>
      </c>
      <c r="BI31" s="109">
        <f t="shared" si="3"/>
        <v>0</v>
      </c>
      <c r="BJ31" s="109">
        <f t="shared" si="3"/>
        <v>0</v>
      </c>
      <c r="BK31" s="109">
        <f t="shared" si="3"/>
        <v>0</v>
      </c>
      <c r="BL31" s="109">
        <f t="shared" si="3"/>
        <v>0</v>
      </c>
      <c r="BM31" s="112" t="s">
        <v>87</v>
      </c>
      <c r="BN31" s="111">
        <v>24</v>
      </c>
      <c r="BO31" s="110" t="s">
        <v>185</v>
      </c>
      <c r="BP31" s="314"/>
      <c r="BQ31" s="316"/>
      <c r="BR31" s="314"/>
      <c r="BS31" s="315"/>
      <c r="BT31" s="315"/>
      <c r="BU31" s="316"/>
      <c r="BV31" s="127"/>
      <c r="BW31" s="110"/>
      <c r="BX31" s="109">
        <f t="shared" si="4"/>
        <v>0</v>
      </c>
      <c r="BY31" s="109">
        <f t="shared" si="4"/>
        <v>0</v>
      </c>
      <c r="BZ31" s="109">
        <f t="shared" si="4"/>
        <v>0</v>
      </c>
      <c r="CA31" s="109">
        <f t="shared" si="4"/>
        <v>0</v>
      </c>
      <c r="CB31" s="109">
        <f t="shared" si="4"/>
        <v>0</v>
      </c>
      <c r="CC31" s="112" t="s">
        <v>87</v>
      </c>
      <c r="CD31" s="111">
        <v>24</v>
      </c>
      <c r="CE31" s="110" t="s">
        <v>185</v>
      </c>
      <c r="CF31" s="314"/>
      <c r="CG31" s="316"/>
      <c r="CH31" s="314"/>
      <c r="CI31" s="315"/>
      <c r="CJ31" s="315"/>
      <c r="CK31" s="316"/>
      <c r="CL31" s="127"/>
      <c r="CM31" s="110"/>
      <c r="CN31" s="109">
        <f t="shared" si="5"/>
        <v>0</v>
      </c>
      <c r="CO31" s="109">
        <f t="shared" si="5"/>
        <v>0</v>
      </c>
      <c r="CP31" s="109">
        <f t="shared" si="5"/>
        <v>0</v>
      </c>
      <c r="CQ31" s="109">
        <f t="shared" si="5"/>
        <v>0</v>
      </c>
      <c r="CR31" s="109">
        <f t="shared" si="5"/>
        <v>0</v>
      </c>
      <c r="CS31" s="112" t="s">
        <v>87</v>
      </c>
      <c r="CT31" s="111">
        <v>24</v>
      </c>
      <c r="CU31" s="110" t="s">
        <v>185</v>
      </c>
      <c r="CV31" s="314"/>
      <c r="CW31" s="316"/>
      <c r="CX31" s="314"/>
      <c r="CY31" s="315"/>
      <c r="CZ31" s="315"/>
      <c r="DA31" s="316"/>
      <c r="DB31" s="127"/>
      <c r="DC31" s="110"/>
      <c r="DD31" s="109">
        <f t="shared" si="6"/>
        <v>0</v>
      </c>
      <c r="DE31" s="109">
        <f t="shared" si="6"/>
        <v>0</v>
      </c>
      <c r="DF31" s="109">
        <f t="shared" si="6"/>
        <v>0</v>
      </c>
      <c r="DG31" s="109">
        <f t="shared" si="6"/>
        <v>0</v>
      </c>
      <c r="DH31" s="109">
        <f t="shared" si="6"/>
        <v>0</v>
      </c>
      <c r="DI31" s="112" t="s">
        <v>87</v>
      </c>
      <c r="DJ31" s="111">
        <v>24</v>
      </c>
      <c r="DK31" s="110" t="s">
        <v>185</v>
      </c>
      <c r="DL31" s="314"/>
      <c r="DM31" s="316"/>
      <c r="DN31" s="314"/>
      <c r="DO31" s="315"/>
      <c r="DP31" s="315"/>
      <c r="DQ31" s="316"/>
      <c r="DR31" s="127"/>
      <c r="DS31" s="110"/>
      <c r="DT31" s="109">
        <f t="shared" si="7"/>
        <v>0</v>
      </c>
      <c r="DU31" s="109">
        <f t="shared" si="7"/>
        <v>0</v>
      </c>
      <c r="DV31" s="109">
        <f t="shared" si="7"/>
        <v>0</v>
      </c>
      <c r="DW31" s="109">
        <f t="shared" si="7"/>
        <v>0</v>
      </c>
      <c r="DX31" s="109">
        <f t="shared" si="7"/>
        <v>0</v>
      </c>
      <c r="DY31" s="112" t="s">
        <v>87</v>
      </c>
      <c r="DZ31" s="111">
        <v>24</v>
      </c>
      <c r="EA31" s="110" t="s">
        <v>185</v>
      </c>
      <c r="EB31" s="314"/>
      <c r="EC31" s="316"/>
      <c r="ED31" s="314"/>
      <c r="EE31" s="315"/>
      <c r="EF31" s="315"/>
      <c r="EG31" s="316"/>
      <c r="EH31" s="127"/>
      <c r="EI31" s="110"/>
      <c r="EJ31" s="109">
        <f t="shared" si="8"/>
        <v>0</v>
      </c>
      <c r="EK31" s="109">
        <f t="shared" si="8"/>
        <v>0</v>
      </c>
      <c r="EL31" s="109">
        <f t="shared" si="8"/>
        <v>0</v>
      </c>
      <c r="EM31" s="109">
        <f t="shared" si="8"/>
        <v>0</v>
      </c>
      <c r="EN31" s="109">
        <f t="shared" si="8"/>
        <v>0</v>
      </c>
      <c r="EO31" s="112" t="s">
        <v>87</v>
      </c>
      <c r="EP31" s="111">
        <v>24</v>
      </c>
      <c r="EQ31" s="110" t="s">
        <v>185</v>
      </c>
      <c r="ER31" s="314"/>
      <c r="ES31" s="316"/>
      <c r="ET31" s="314"/>
      <c r="EU31" s="315"/>
      <c r="EV31" s="315"/>
      <c r="EW31" s="316"/>
      <c r="EX31" s="127"/>
      <c r="EY31" s="110"/>
      <c r="EZ31" s="109">
        <f t="shared" si="9"/>
        <v>0</v>
      </c>
      <c r="FA31" s="109">
        <f t="shared" si="9"/>
        <v>0</v>
      </c>
      <c r="FB31" s="109">
        <f t="shared" si="9"/>
        <v>0</v>
      </c>
      <c r="FC31" s="109">
        <f t="shared" si="9"/>
        <v>0</v>
      </c>
      <c r="FD31" s="109">
        <f t="shared" si="9"/>
        <v>0</v>
      </c>
      <c r="FE31" s="112" t="s">
        <v>87</v>
      </c>
      <c r="FF31" s="111">
        <v>24</v>
      </c>
      <c r="FG31" s="110" t="s">
        <v>185</v>
      </c>
      <c r="FH31" s="314"/>
      <c r="FI31" s="316"/>
      <c r="FJ31" s="314"/>
      <c r="FK31" s="315"/>
      <c r="FL31" s="315"/>
      <c r="FM31" s="316"/>
      <c r="FN31" s="127"/>
      <c r="FO31" s="110"/>
      <c r="FP31" s="109">
        <f t="shared" si="10"/>
        <v>0</v>
      </c>
      <c r="FQ31" s="109">
        <f t="shared" si="10"/>
        <v>0</v>
      </c>
      <c r="FR31" s="109">
        <f t="shared" si="10"/>
        <v>0</v>
      </c>
      <c r="FS31" s="109">
        <f t="shared" si="10"/>
        <v>0</v>
      </c>
      <c r="FT31" s="109">
        <f t="shared" si="10"/>
        <v>0</v>
      </c>
      <c r="FU31" s="112" t="s">
        <v>87</v>
      </c>
      <c r="FV31" s="111">
        <v>24</v>
      </c>
      <c r="FW31" s="110" t="s">
        <v>185</v>
      </c>
      <c r="FX31" s="314"/>
      <c r="FY31" s="316"/>
      <c r="FZ31" s="314"/>
      <c r="GA31" s="315"/>
      <c r="GB31" s="315"/>
      <c r="GC31" s="316"/>
      <c r="GD31" s="127"/>
      <c r="GE31" s="110"/>
      <c r="GF31" s="109">
        <f t="shared" si="11"/>
        <v>0</v>
      </c>
      <c r="GG31" s="109">
        <f t="shared" si="11"/>
        <v>0</v>
      </c>
      <c r="GH31" s="109">
        <f t="shared" si="11"/>
        <v>0</v>
      </c>
      <c r="GI31" s="109">
        <f t="shared" si="11"/>
        <v>0</v>
      </c>
      <c r="GJ31" s="109">
        <f t="shared" si="11"/>
        <v>0</v>
      </c>
      <c r="GK31" s="112" t="s">
        <v>87</v>
      </c>
      <c r="GL31" s="111">
        <v>24</v>
      </c>
      <c r="GM31" s="110" t="s">
        <v>185</v>
      </c>
      <c r="GN31" s="314"/>
      <c r="GO31" s="316"/>
      <c r="GP31" s="314"/>
      <c r="GQ31" s="315"/>
      <c r="GR31" s="315"/>
      <c r="GS31" s="316"/>
      <c r="GT31" s="127"/>
      <c r="GU31" s="110"/>
      <c r="GV31" s="109">
        <f t="shared" si="12"/>
        <v>0</v>
      </c>
      <c r="GW31" s="109">
        <f t="shared" si="12"/>
        <v>0</v>
      </c>
      <c r="GX31" s="109">
        <f t="shared" si="12"/>
        <v>0</v>
      </c>
      <c r="GY31" s="109">
        <f t="shared" si="12"/>
        <v>0</v>
      </c>
      <c r="GZ31" s="109">
        <f t="shared" si="12"/>
        <v>0</v>
      </c>
      <c r="HA31" s="112" t="s">
        <v>87</v>
      </c>
      <c r="HB31" s="111">
        <v>24</v>
      </c>
      <c r="HC31" s="110" t="s">
        <v>185</v>
      </c>
      <c r="HD31" s="314"/>
      <c r="HE31" s="316"/>
      <c r="HF31" s="314"/>
      <c r="HG31" s="315"/>
      <c r="HH31" s="315"/>
      <c r="HI31" s="316"/>
      <c r="HJ31" s="127"/>
      <c r="HK31" s="110"/>
      <c r="HL31" s="109">
        <f t="shared" si="13"/>
        <v>0</v>
      </c>
      <c r="HM31" s="109">
        <f t="shared" si="13"/>
        <v>0</v>
      </c>
      <c r="HN31" s="109">
        <f t="shared" si="13"/>
        <v>0</v>
      </c>
      <c r="HO31" s="109">
        <f t="shared" si="13"/>
        <v>0</v>
      </c>
      <c r="HP31" s="109">
        <f t="shared" si="13"/>
        <v>0</v>
      </c>
      <c r="HQ31" s="112" t="s">
        <v>87</v>
      </c>
      <c r="HR31" s="111">
        <v>24</v>
      </c>
      <c r="HS31" s="110" t="s">
        <v>185</v>
      </c>
      <c r="HT31" s="314"/>
      <c r="HU31" s="316"/>
      <c r="HV31" s="314"/>
      <c r="HW31" s="315"/>
      <c r="HX31" s="315"/>
      <c r="HY31" s="316"/>
      <c r="HZ31" s="127"/>
      <c r="IA31" s="110"/>
      <c r="IB31" s="109">
        <f t="shared" si="14"/>
        <v>0</v>
      </c>
      <c r="IC31" s="109">
        <f t="shared" si="14"/>
        <v>0</v>
      </c>
      <c r="ID31" s="109">
        <f t="shared" si="14"/>
        <v>0</v>
      </c>
      <c r="IE31" s="109">
        <f t="shared" si="14"/>
        <v>0</v>
      </c>
      <c r="IF31" s="109">
        <f t="shared" si="14"/>
        <v>0</v>
      </c>
      <c r="IG31" s="112" t="s">
        <v>87</v>
      </c>
      <c r="IH31" s="111">
        <v>24</v>
      </c>
      <c r="II31" s="110" t="s">
        <v>185</v>
      </c>
      <c r="IJ31" s="314"/>
      <c r="IK31" s="316"/>
      <c r="IL31" s="314"/>
      <c r="IM31" s="315"/>
      <c r="IN31" s="315"/>
      <c r="IO31" s="316"/>
      <c r="IP31" s="127"/>
      <c r="IQ31" s="110"/>
      <c r="IR31" s="109">
        <f t="shared" si="15"/>
        <v>0</v>
      </c>
      <c r="IS31" s="109">
        <f t="shared" si="15"/>
        <v>0</v>
      </c>
      <c r="IT31" s="109">
        <f t="shared" si="15"/>
        <v>0</v>
      </c>
      <c r="IU31" s="109">
        <f t="shared" si="15"/>
        <v>0</v>
      </c>
      <c r="IV31" s="109">
        <f t="shared" si="15"/>
        <v>0</v>
      </c>
    </row>
    <row r="32" spans="1:256" ht="22.5" x14ac:dyDescent="0.2">
      <c r="A32" s="112">
        <v>20</v>
      </c>
      <c r="B32" s="111">
        <v>24</v>
      </c>
      <c r="C32" s="110" t="s">
        <v>185</v>
      </c>
      <c r="D32" s="151"/>
      <c r="E32" s="205"/>
      <c r="F32" s="203"/>
      <c r="G32" s="204"/>
      <c r="H32" s="182"/>
      <c r="I32" s="151"/>
      <c r="J32" s="151"/>
      <c r="K32" s="168"/>
      <c r="L32" s="191"/>
      <c r="M32" s="150"/>
      <c r="N32" s="202"/>
      <c r="O32" s="170"/>
      <c r="P32" s="99">
        <f t="shared" si="1"/>
        <v>0</v>
      </c>
      <c r="V32" s="113"/>
      <c r="W32" s="113"/>
      <c r="X32" s="113"/>
      <c r="Y32" s="113"/>
      <c r="Z32" s="113"/>
      <c r="AA32" s="113"/>
      <c r="AB32" s="113"/>
      <c r="AC32" s="113"/>
      <c r="AD32" s="113"/>
      <c r="AE32" s="113"/>
      <c r="AF32" s="113"/>
      <c r="AG32" s="113"/>
      <c r="AH32" s="113"/>
      <c r="AI32" s="113"/>
      <c r="AJ32" s="113"/>
      <c r="AK32" s="113"/>
      <c r="AL32" s="113"/>
      <c r="AM32" s="113"/>
      <c r="AN32" s="113"/>
      <c r="AO32" s="113"/>
      <c r="AP32" s="127"/>
      <c r="AQ32" s="110"/>
      <c r="AR32" s="109">
        <f t="shared" si="2"/>
        <v>0</v>
      </c>
      <c r="AS32" s="109">
        <f t="shared" si="2"/>
        <v>0</v>
      </c>
      <c r="AT32" s="109">
        <f t="shared" si="2"/>
        <v>0</v>
      </c>
      <c r="AU32" s="109">
        <f t="shared" si="2"/>
        <v>0</v>
      </c>
      <c r="AV32" s="109">
        <f t="shared" si="2"/>
        <v>0</v>
      </c>
      <c r="AW32" s="112" t="s">
        <v>87</v>
      </c>
      <c r="AX32" s="111">
        <v>24</v>
      </c>
      <c r="AY32" s="110" t="s">
        <v>185</v>
      </c>
      <c r="AZ32" s="314"/>
      <c r="BA32" s="316"/>
      <c r="BB32" s="314"/>
      <c r="BC32" s="315"/>
      <c r="BD32" s="315"/>
      <c r="BE32" s="316"/>
      <c r="BF32" s="127"/>
      <c r="BG32" s="110"/>
      <c r="BH32" s="109">
        <f t="shared" si="3"/>
        <v>0</v>
      </c>
      <c r="BI32" s="109">
        <f t="shared" si="3"/>
        <v>0</v>
      </c>
      <c r="BJ32" s="109">
        <f t="shared" si="3"/>
        <v>0</v>
      </c>
      <c r="BK32" s="109">
        <f t="shared" si="3"/>
        <v>0</v>
      </c>
      <c r="BL32" s="109">
        <f t="shared" si="3"/>
        <v>0</v>
      </c>
      <c r="BM32" s="112" t="s">
        <v>87</v>
      </c>
      <c r="BN32" s="111">
        <v>24</v>
      </c>
      <c r="BO32" s="110" t="s">
        <v>185</v>
      </c>
      <c r="BP32" s="314"/>
      <c r="BQ32" s="316"/>
      <c r="BR32" s="314"/>
      <c r="BS32" s="315"/>
      <c r="BT32" s="315"/>
      <c r="BU32" s="316"/>
      <c r="BV32" s="127"/>
      <c r="BW32" s="110"/>
      <c r="BX32" s="109">
        <f t="shared" si="4"/>
        <v>0</v>
      </c>
      <c r="BY32" s="109">
        <f t="shared" si="4"/>
        <v>0</v>
      </c>
      <c r="BZ32" s="109">
        <f t="shared" si="4"/>
        <v>0</v>
      </c>
      <c r="CA32" s="109">
        <f t="shared" si="4"/>
        <v>0</v>
      </c>
      <c r="CB32" s="109">
        <f t="shared" si="4"/>
        <v>0</v>
      </c>
      <c r="CC32" s="112" t="s">
        <v>87</v>
      </c>
      <c r="CD32" s="111">
        <v>24</v>
      </c>
      <c r="CE32" s="110" t="s">
        <v>185</v>
      </c>
      <c r="CF32" s="314"/>
      <c r="CG32" s="316"/>
      <c r="CH32" s="314"/>
      <c r="CI32" s="315"/>
      <c r="CJ32" s="315"/>
      <c r="CK32" s="316"/>
      <c r="CL32" s="127"/>
      <c r="CM32" s="110"/>
      <c r="CN32" s="109">
        <f t="shared" si="5"/>
        <v>0</v>
      </c>
      <c r="CO32" s="109">
        <f t="shared" si="5"/>
        <v>0</v>
      </c>
      <c r="CP32" s="109">
        <f t="shared" si="5"/>
        <v>0</v>
      </c>
      <c r="CQ32" s="109">
        <f t="shared" si="5"/>
        <v>0</v>
      </c>
      <c r="CR32" s="109">
        <f t="shared" si="5"/>
        <v>0</v>
      </c>
      <c r="CS32" s="112" t="s">
        <v>87</v>
      </c>
      <c r="CT32" s="111">
        <v>24</v>
      </c>
      <c r="CU32" s="110" t="s">
        <v>185</v>
      </c>
      <c r="CV32" s="314"/>
      <c r="CW32" s="316"/>
      <c r="CX32" s="314"/>
      <c r="CY32" s="315"/>
      <c r="CZ32" s="315"/>
      <c r="DA32" s="316"/>
      <c r="DB32" s="127"/>
      <c r="DC32" s="110"/>
      <c r="DD32" s="109">
        <f t="shared" si="6"/>
        <v>0</v>
      </c>
      <c r="DE32" s="109">
        <f t="shared" si="6"/>
        <v>0</v>
      </c>
      <c r="DF32" s="109">
        <f t="shared" si="6"/>
        <v>0</v>
      </c>
      <c r="DG32" s="109">
        <f t="shared" si="6"/>
        <v>0</v>
      </c>
      <c r="DH32" s="109">
        <f t="shared" si="6"/>
        <v>0</v>
      </c>
      <c r="DI32" s="112" t="s">
        <v>87</v>
      </c>
      <c r="DJ32" s="111">
        <v>24</v>
      </c>
      <c r="DK32" s="110" t="s">
        <v>185</v>
      </c>
      <c r="DL32" s="314"/>
      <c r="DM32" s="316"/>
      <c r="DN32" s="314"/>
      <c r="DO32" s="315"/>
      <c r="DP32" s="315"/>
      <c r="DQ32" s="316"/>
      <c r="DR32" s="127"/>
      <c r="DS32" s="110"/>
      <c r="DT32" s="109">
        <f t="shared" si="7"/>
        <v>0</v>
      </c>
      <c r="DU32" s="109">
        <f t="shared" si="7"/>
        <v>0</v>
      </c>
      <c r="DV32" s="109">
        <f t="shared" si="7"/>
        <v>0</v>
      </c>
      <c r="DW32" s="109">
        <f t="shared" si="7"/>
        <v>0</v>
      </c>
      <c r="DX32" s="109">
        <f t="shared" si="7"/>
        <v>0</v>
      </c>
      <c r="DY32" s="112" t="s">
        <v>87</v>
      </c>
      <c r="DZ32" s="111">
        <v>24</v>
      </c>
      <c r="EA32" s="110" t="s">
        <v>185</v>
      </c>
      <c r="EB32" s="314"/>
      <c r="EC32" s="316"/>
      <c r="ED32" s="314"/>
      <c r="EE32" s="315"/>
      <c r="EF32" s="315"/>
      <c r="EG32" s="316"/>
      <c r="EH32" s="127"/>
      <c r="EI32" s="110"/>
      <c r="EJ32" s="109">
        <f t="shared" si="8"/>
        <v>0</v>
      </c>
      <c r="EK32" s="109">
        <f t="shared" si="8"/>
        <v>0</v>
      </c>
      <c r="EL32" s="109">
        <f t="shared" si="8"/>
        <v>0</v>
      </c>
      <c r="EM32" s="109">
        <f t="shared" si="8"/>
        <v>0</v>
      </c>
      <c r="EN32" s="109">
        <f t="shared" si="8"/>
        <v>0</v>
      </c>
      <c r="EO32" s="112" t="s">
        <v>87</v>
      </c>
      <c r="EP32" s="111">
        <v>24</v>
      </c>
      <c r="EQ32" s="110" t="s">
        <v>185</v>
      </c>
      <c r="ER32" s="314"/>
      <c r="ES32" s="316"/>
      <c r="ET32" s="314"/>
      <c r="EU32" s="315"/>
      <c r="EV32" s="315"/>
      <c r="EW32" s="316"/>
      <c r="EX32" s="127"/>
      <c r="EY32" s="110"/>
      <c r="EZ32" s="109">
        <f t="shared" si="9"/>
        <v>0</v>
      </c>
      <c r="FA32" s="109">
        <f t="shared" si="9"/>
        <v>0</v>
      </c>
      <c r="FB32" s="109">
        <f t="shared" si="9"/>
        <v>0</v>
      </c>
      <c r="FC32" s="109">
        <f t="shared" si="9"/>
        <v>0</v>
      </c>
      <c r="FD32" s="109">
        <f t="shared" si="9"/>
        <v>0</v>
      </c>
      <c r="FE32" s="112" t="s">
        <v>87</v>
      </c>
      <c r="FF32" s="111">
        <v>24</v>
      </c>
      <c r="FG32" s="110" t="s">
        <v>185</v>
      </c>
      <c r="FH32" s="314"/>
      <c r="FI32" s="316"/>
      <c r="FJ32" s="314"/>
      <c r="FK32" s="315"/>
      <c r="FL32" s="315"/>
      <c r="FM32" s="316"/>
      <c r="FN32" s="127"/>
      <c r="FO32" s="110"/>
      <c r="FP32" s="109">
        <f t="shared" si="10"/>
        <v>0</v>
      </c>
      <c r="FQ32" s="109">
        <f t="shared" si="10"/>
        <v>0</v>
      </c>
      <c r="FR32" s="109">
        <f t="shared" si="10"/>
        <v>0</v>
      </c>
      <c r="FS32" s="109">
        <f t="shared" si="10"/>
        <v>0</v>
      </c>
      <c r="FT32" s="109">
        <f t="shared" si="10"/>
        <v>0</v>
      </c>
      <c r="FU32" s="112" t="s">
        <v>87</v>
      </c>
      <c r="FV32" s="111">
        <v>24</v>
      </c>
      <c r="FW32" s="110" t="s">
        <v>185</v>
      </c>
      <c r="FX32" s="314"/>
      <c r="FY32" s="316"/>
      <c r="FZ32" s="314"/>
      <c r="GA32" s="315"/>
      <c r="GB32" s="315"/>
      <c r="GC32" s="316"/>
      <c r="GD32" s="127"/>
      <c r="GE32" s="110"/>
      <c r="GF32" s="109">
        <f t="shared" si="11"/>
        <v>0</v>
      </c>
      <c r="GG32" s="109">
        <f t="shared" si="11"/>
        <v>0</v>
      </c>
      <c r="GH32" s="109">
        <f t="shared" si="11"/>
        <v>0</v>
      </c>
      <c r="GI32" s="109">
        <f t="shared" si="11"/>
        <v>0</v>
      </c>
      <c r="GJ32" s="109">
        <f t="shared" si="11"/>
        <v>0</v>
      </c>
      <c r="GK32" s="112" t="s">
        <v>87</v>
      </c>
      <c r="GL32" s="111">
        <v>24</v>
      </c>
      <c r="GM32" s="110" t="s">
        <v>185</v>
      </c>
      <c r="GN32" s="314"/>
      <c r="GO32" s="316"/>
      <c r="GP32" s="314"/>
      <c r="GQ32" s="315"/>
      <c r="GR32" s="315"/>
      <c r="GS32" s="316"/>
      <c r="GT32" s="127"/>
      <c r="GU32" s="110"/>
      <c r="GV32" s="109">
        <f t="shared" si="12"/>
        <v>0</v>
      </c>
      <c r="GW32" s="109">
        <f t="shared" si="12"/>
        <v>0</v>
      </c>
      <c r="GX32" s="109">
        <f t="shared" si="12"/>
        <v>0</v>
      </c>
      <c r="GY32" s="109">
        <f t="shared" si="12"/>
        <v>0</v>
      </c>
      <c r="GZ32" s="109">
        <f t="shared" si="12"/>
        <v>0</v>
      </c>
      <c r="HA32" s="112" t="s">
        <v>87</v>
      </c>
      <c r="HB32" s="111">
        <v>24</v>
      </c>
      <c r="HC32" s="110" t="s">
        <v>185</v>
      </c>
      <c r="HD32" s="314"/>
      <c r="HE32" s="316"/>
      <c r="HF32" s="314"/>
      <c r="HG32" s="315"/>
      <c r="HH32" s="315"/>
      <c r="HI32" s="316"/>
      <c r="HJ32" s="127"/>
      <c r="HK32" s="110"/>
      <c r="HL32" s="109">
        <f t="shared" si="13"/>
        <v>0</v>
      </c>
      <c r="HM32" s="109">
        <f t="shared" si="13"/>
        <v>0</v>
      </c>
      <c r="HN32" s="109">
        <f t="shared" si="13"/>
        <v>0</v>
      </c>
      <c r="HO32" s="109">
        <f t="shared" si="13"/>
        <v>0</v>
      </c>
      <c r="HP32" s="109">
        <f t="shared" si="13"/>
        <v>0</v>
      </c>
      <c r="HQ32" s="112" t="s">
        <v>87</v>
      </c>
      <c r="HR32" s="111">
        <v>24</v>
      </c>
      <c r="HS32" s="110" t="s">
        <v>185</v>
      </c>
      <c r="HT32" s="314"/>
      <c r="HU32" s="316"/>
      <c r="HV32" s="314"/>
      <c r="HW32" s="315"/>
      <c r="HX32" s="315"/>
      <c r="HY32" s="316"/>
      <c r="HZ32" s="127"/>
      <c r="IA32" s="110"/>
      <c r="IB32" s="109">
        <f t="shared" si="14"/>
        <v>0</v>
      </c>
      <c r="IC32" s="109">
        <f t="shared" si="14"/>
        <v>0</v>
      </c>
      <c r="ID32" s="109">
        <f t="shared" si="14"/>
        <v>0</v>
      </c>
      <c r="IE32" s="109">
        <f t="shared" si="14"/>
        <v>0</v>
      </c>
      <c r="IF32" s="109">
        <f t="shared" si="14"/>
        <v>0</v>
      </c>
      <c r="IG32" s="112" t="s">
        <v>87</v>
      </c>
      <c r="IH32" s="111">
        <v>24</v>
      </c>
      <c r="II32" s="110" t="s">
        <v>185</v>
      </c>
      <c r="IJ32" s="314"/>
      <c r="IK32" s="316"/>
      <c r="IL32" s="314"/>
      <c r="IM32" s="315"/>
      <c r="IN32" s="315"/>
      <c r="IO32" s="316"/>
      <c r="IP32" s="127"/>
      <c r="IQ32" s="110"/>
      <c r="IR32" s="109">
        <f t="shared" si="15"/>
        <v>0</v>
      </c>
      <c r="IS32" s="109">
        <f t="shared" si="15"/>
        <v>0</v>
      </c>
      <c r="IT32" s="109">
        <f t="shared" si="15"/>
        <v>0</v>
      </c>
      <c r="IU32" s="109">
        <f t="shared" si="15"/>
        <v>0</v>
      </c>
      <c r="IV32" s="109">
        <f t="shared" si="15"/>
        <v>0</v>
      </c>
    </row>
    <row r="33" spans="1:256" ht="22.5" x14ac:dyDescent="0.2">
      <c r="A33" s="112">
        <v>25</v>
      </c>
      <c r="B33" s="111">
        <v>24</v>
      </c>
      <c r="C33" s="110" t="s">
        <v>170</v>
      </c>
      <c r="D33" s="151"/>
      <c r="E33" s="145"/>
      <c r="F33" s="181"/>
      <c r="G33" s="182"/>
      <c r="H33" s="182"/>
      <c r="I33" s="151"/>
      <c r="J33" s="151"/>
      <c r="K33" s="168"/>
      <c r="L33" s="191"/>
      <c r="M33" s="150"/>
      <c r="N33" s="202"/>
      <c r="O33" s="170"/>
      <c r="P33" s="99"/>
      <c r="V33" s="113"/>
      <c r="W33" s="113"/>
      <c r="X33" s="113"/>
      <c r="Y33" s="113"/>
      <c r="Z33" s="113"/>
      <c r="AA33" s="113"/>
      <c r="AB33" s="113"/>
      <c r="AC33" s="113"/>
      <c r="AD33" s="113"/>
      <c r="AE33" s="113"/>
      <c r="AF33" s="113"/>
      <c r="AG33" s="113"/>
      <c r="AH33" s="113"/>
      <c r="AI33" s="113"/>
      <c r="AJ33" s="113"/>
      <c r="AK33" s="113"/>
      <c r="AL33" s="113"/>
      <c r="AM33" s="113"/>
      <c r="AN33" s="113"/>
      <c r="AO33" s="113"/>
      <c r="AP33" s="127"/>
      <c r="AQ33" s="110"/>
      <c r="AR33" s="109"/>
      <c r="AS33" s="109"/>
      <c r="AT33" s="109"/>
      <c r="AU33" s="109"/>
      <c r="AV33" s="109"/>
      <c r="AW33" s="112"/>
      <c r="AX33" s="111"/>
      <c r="AY33" s="110"/>
      <c r="AZ33" s="183"/>
      <c r="BA33" s="110"/>
      <c r="BB33" s="183"/>
      <c r="BC33" s="184"/>
      <c r="BD33" s="184"/>
      <c r="BE33" s="110"/>
      <c r="BF33" s="127"/>
      <c r="BG33" s="110"/>
      <c r="BH33" s="109"/>
      <c r="BI33" s="109"/>
      <c r="BJ33" s="109"/>
      <c r="BK33" s="109"/>
      <c r="BL33" s="109"/>
      <c r="BM33" s="112"/>
      <c r="BN33" s="111"/>
      <c r="BO33" s="110"/>
      <c r="BP33" s="183"/>
      <c r="BQ33" s="110"/>
      <c r="BR33" s="183"/>
      <c r="BS33" s="184"/>
      <c r="BT33" s="184"/>
      <c r="BU33" s="110"/>
      <c r="BV33" s="127"/>
      <c r="BW33" s="110"/>
      <c r="BX33" s="109"/>
      <c r="BY33" s="109"/>
      <c r="BZ33" s="109"/>
      <c r="CA33" s="109"/>
      <c r="CB33" s="109"/>
      <c r="CC33" s="112"/>
      <c r="CD33" s="111"/>
      <c r="CE33" s="110"/>
      <c r="CF33" s="183"/>
      <c r="CG33" s="110"/>
      <c r="CH33" s="183"/>
      <c r="CI33" s="184"/>
      <c r="CJ33" s="184"/>
      <c r="CK33" s="110"/>
      <c r="CL33" s="127"/>
      <c r="CM33" s="110"/>
      <c r="CN33" s="109"/>
      <c r="CO33" s="109"/>
      <c r="CP33" s="109"/>
      <c r="CQ33" s="109"/>
      <c r="CR33" s="109"/>
      <c r="CS33" s="112"/>
      <c r="CT33" s="111"/>
      <c r="CU33" s="110"/>
      <c r="CV33" s="183"/>
      <c r="CW33" s="110"/>
      <c r="CX33" s="183"/>
      <c r="CY33" s="184"/>
      <c r="CZ33" s="184"/>
      <c r="DA33" s="110"/>
      <c r="DB33" s="127"/>
      <c r="DC33" s="110"/>
      <c r="DD33" s="109"/>
      <c r="DE33" s="109"/>
      <c r="DF33" s="109"/>
      <c r="DG33" s="109"/>
      <c r="DH33" s="109"/>
      <c r="DI33" s="112"/>
      <c r="DJ33" s="111"/>
      <c r="DK33" s="110"/>
      <c r="DL33" s="183"/>
      <c r="DM33" s="110"/>
      <c r="DN33" s="183"/>
      <c r="DO33" s="184"/>
      <c r="DP33" s="184"/>
      <c r="DQ33" s="110"/>
      <c r="DR33" s="127"/>
      <c r="DS33" s="110"/>
      <c r="DT33" s="109"/>
      <c r="DU33" s="109"/>
      <c r="DV33" s="109"/>
      <c r="DW33" s="109"/>
      <c r="DX33" s="109"/>
      <c r="DY33" s="112"/>
      <c r="DZ33" s="111"/>
      <c r="EA33" s="110"/>
      <c r="EB33" s="183"/>
      <c r="EC33" s="110"/>
      <c r="ED33" s="183"/>
      <c r="EE33" s="184"/>
      <c r="EF33" s="184"/>
      <c r="EG33" s="110"/>
      <c r="EH33" s="127"/>
      <c r="EI33" s="110"/>
      <c r="EJ33" s="109"/>
      <c r="EK33" s="109"/>
      <c r="EL33" s="109"/>
      <c r="EM33" s="109"/>
      <c r="EN33" s="109"/>
      <c r="EO33" s="112"/>
      <c r="EP33" s="111"/>
      <c r="EQ33" s="110"/>
      <c r="ER33" s="183"/>
      <c r="ES33" s="110"/>
      <c r="ET33" s="183"/>
      <c r="EU33" s="184"/>
      <c r="EV33" s="184"/>
      <c r="EW33" s="110"/>
      <c r="EX33" s="127"/>
      <c r="EY33" s="110"/>
      <c r="EZ33" s="109"/>
      <c r="FA33" s="109"/>
      <c r="FB33" s="109"/>
      <c r="FC33" s="109"/>
      <c r="FD33" s="109"/>
      <c r="FE33" s="112"/>
      <c r="FF33" s="111"/>
      <c r="FG33" s="110"/>
      <c r="FH33" s="183"/>
      <c r="FI33" s="110"/>
      <c r="FJ33" s="183"/>
      <c r="FK33" s="184"/>
      <c r="FL33" s="184"/>
      <c r="FM33" s="110"/>
      <c r="FN33" s="127"/>
      <c r="FO33" s="110"/>
      <c r="FP33" s="109"/>
      <c r="FQ33" s="109"/>
      <c r="FR33" s="109"/>
      <c r="FS33" s="109"/>
      <c r="FT33" s="109"/>
      <c r="FU33" s="112"/>
      <c r="FV33" s="111"/>
      <c r="FW33" s="110"/>
      <c r="FX33" s="183"/>
      <c r="FY33" s="110"/>
      <c r="FZ33" s="183"/>
      <c r="GA33" s="184"/>
      <c r="GB33" s="184"/>
      <c r="GC33" s="110"/>
      <c r="GD33" s="127"/>
      <c r="GE33" s="110"/>
      <c r="GF33" s="109"/>
      <c r="GG33" s="109"/>
      <c r="GH33" s="109"/>
      <c r="GI33" s="109"/>
      <c r="GJ33" s="109"/>
      <c r="GK33" s="112"/>
      <c r="GL33" s="111"/>
      <c r="GM33" s="110"/>
      <c r="GN33" s="183"/>
      <c r="GO33" s="110"/>
      <c r="GP33" s="183"/>
      <c r="GQ33" s="184"/>
      <c r="GR33" s="184"/>
      <c r="GS33" s="110"/>
      <c r="GT33" s="127"/>
      <c r="GU33" s="110"/>
      <c r="GV33" s="109"/>
      <c r="GW33" s="109"/>
      <c r="GX33" s="109"/>
      <c r="GY33" s="109"/>
      <c r="GZ33" s="109"/>
      <c r="HA33" s="112"/>
      <c r="HB33" s="111"/>
      <c r="HC33" s="110"/>
      <c r="HD33" s="183"/>
      <c r="HE33" s="110"/>
      <c r="HF33" s="183"/>
      <c r="HG33" s="184"/>
      <c r="HH33" s="184"/>
      <c r="HI33" s="110"/>
      <c r="HJ33" s="127"/>
      <c r="HK33" s="110"/>
      <c r="HL33" s="109"/>
      <c r="HM33" s="109"/>
      <c r="HN33" s="109"/>
      <c r="HO33" s="109"/>
      <c r="HP33" s="109"/>
      <c r="HQ33" s="112"/>
      <c r="HR33" s="111"/>
      <c r="HS33" s="110"/>
      <c r="HT33" s="183"/>
      <c r="HU33" s="110"/>
      <c r="HV33" s="183"/>
      <c r="HW33" s="184"/>
      <c r="HX33" s="184"/>
      <c r="HY33" s="110"/>
      <c r="HZ33" s="127"/>
      <c r="IA33" s="110"/>
      <c r="IB33" s="109"/>
      <c r="IC33" s="109"/>
      <c r="ID33" s="109"/>
      <c r="IE33" s="109"/>
      <c r="IF33" s="109"/>
      <c r="IG33" s="112"/>
      <c r="IH33" s="111"/>
      <c r="II33" s="110"/>
      <c r="IJ33" s="183"/>
      <c r="IK33" s="110"/>
      <c r="IL33" s="183"/>
      <c r="IM33" s="184"/>
      <c r="IN33" s="184"/>
      <c r="IO33" s="110"/>
      <c r="IP33" s="127"/>
      <c r="IQ33" s="110"/>
      <c r="IR33" s="109"/>
      <c r="IS33" s="109"/>
      <c r="IT33" s="109"/>
      <c r="IU33" s="109"/>
      <c r="IV33" s="109"/>
    </row>
    <row r="34" spans="1:256" ht="22.5" x14ac:dyDescent="0.2">
      <c r="A34" s="112">
        <v>30</v>
      </c>
      <c r="B34" s="111">
        <v>24</v>
      </c>
      <c r="C34" s="110" t="s">
        <v>185</v>
      </c>
      <c r="D34" s="151"/>
      <c r="E34" s="145"/>
      <c r="F34" s="181"/>
      <c r="G34" s="182"/>
      <c r="H34" s="182"/>
      <c r="I34" s="151"/>
      <c r="J34" s="151"/>
      <c r="K34" s="168"/>
      <c r="L34" s="191"/>
      <c r="M34" s="150"/>
      <c r="N34" s="202"/>
      <c r="O34" s="170"/>
      <c r="P34" s="99">
        <f>SUM(B34*I34*K34)</f>
        <v>0</v>
      </c>
      <c r="V34" s="113"/>
      <c r="W34" s="113"/>
      <c r="X34" s="113"/>
      <c r="Y34" s="113"/>
      <c r="Z34" s="113"/>
      <c r="AA34" s="113"/>
      <c r="AB34" s="113"/>
      <c r="AC34" s="113"/>
      <c r="AD34" s="113"/>
      <c r="AE34" s="113"/>
      <c r="AF34" s="113"/>
      <c r="AG34" s="113"/>
      <c r="AH34" s="113"/>
      <c r="AI34" s="113"/>
      <c r="AJ34" s="113"/>
      <c r="AK34" s="113"/>
      <c r="AL34" s="113"/>
      <c r="AM34" s="113"/>
      <c r="AN34" s="113"/>
      <c r="AO34" s="113"/>
      <c r="AP34" s="127"/>
      <c r="AQ34" s="110"/>
      <c r="AR34" s="109">
        <f t="shared" si="2"/>
        <v>0</v>
      </c>
      <c r="AS34" s="109">
        <f t="shared" si="2"/>
        <v>0</v>
      </c>
      <c r="AT34" s="109">
        <f t="shared" si="2"/>
        <v>0</v>
      </c>
      <c r="AU34" s="109">
        <f t="shared" si="2"/>
        <v>0</v>
      </c>
      <c r="AV34" s="109">
        <f t="shared" si="2"/>
        <v>0</v>
      </c>
      <c r="AW34" s="112" t="s">
        <v>87</v>
      </c>
      <c r="AX34" s="111">
        <v>24</v>
      </c>
      <c r="AY34" s="110" t="s">
        <v>185</v>
      </c>
      <c r="AZ34" s="314"/>
      <c r="BA34" s="316"/>
      <c r="BB34" s="314"/>
      <c r="BC34" s="315"/>
      <c r="BD34" s="315"/>
      <c r="BE34" s="316"/>
      <c r="BF34" s="127"/>
      <c r="BG34" s="110"/>
      <c r="BH34" s="109">
        <f t="shared" si="3"/>
        <v>0</v>
      </c>
      <c r="BI34" s="109">
        <f t="shared" si="3"/>
        <v>0</v>
      </c>
      <c r="BJ34" s="109">
        <f t="shared" si="3"/>
        <v>0</v>
      </c>
      <c r="BK34" s="109">
        <f t="shared" si="3"/>
        <v>0</v>
      </c>
      <c r="BL34" s="109">
        <f t="shared" si="3"/>
        <v>0</v>
      </c>
      <c r="BM34" s="112" t="s">
        <v>87</v>
      </c>
      <c r="BN34" s="111">
        <v>24</v>
      </c>
      <c r="BO34" s="110" t="s">
        <v>185</v>
      </c>
      <c r="BP34" s="314"/>
      <c r="BQ34" s="316"/>
      <c r="BR34" s="314"/>
      <c r="BS34" s="315"/>
      <c r="BT34" s="315"/>
      <c r="BU34" s="316"/>
      <c r="BV34" s="127"/>
      <c r="BW34" s="110"/>
      <c r="BX34" s="109">
        <f t="shared" si="4"/>
        <v>0</v>
      </c>
      <c r="BY34" s="109">
        <f t="shared" si="4"/>
        <v>0</v>
      </c>
      <c r="BZ34" s="109">
        <f t="shared" si="4"/>
        <v>0</v>
      </c>
      <c r="CA34" s="109">
        <f t="shared" si="4"/>
        <v>0</v>
      </c>
      <c r="CB34" s="109">
        <f t="shared" si="4"/>
        <v>0</v>
      </c>
      <c r="CC34" s="112" t="s">
        <v>87</v>
      </c>
      <c r="CD34" s="111">
        <v>24</v>
      </c>
      <c r="CE34" s="110" t="s">
        <v>185</v>
      </c>
      <c r="CF34" s="314"/>
      <c r="CG34" s="316"/>
      <c r="CH34" s="314"/>
      <c r="CI34" s="315"/>
      <c r="CJ34" s="315"/>
      <c r="CK34" s="316"/>
      <c r="CL34" s="127"/>
      <c r="CM34" s="110"/>
      <c r="CN34" s="109">
        <f t="shared" si="5"/>
        <v>0</v>
      </c>
      <c r="CO34" s="109">
        <f t="shared" si="5"/>
        <v>0</v>
      </c>
      <c r="CP34" s="109">
        <f t="shared" si="5"/>
        <v>0</v>
      </c>
      <c r="CQ34" s="109">
        <f t="shared" si="5"/>
        <v>0</v>
      </c>
      <c r="CR34" s="109">
        <f t="shared" si="5"/>
        <v>0</v>
      </c>
      <c r="CS34" s="112" t="s">
        <v>87</v>
      </c>
      <c r="CT34" s="111">
        <v>24</v>
      </c>
      <c r="CU34" s="110" t="s">
        <v>185</v>
      </c>
      <c r="CV34" s="314"/>
      <c r="CW34" s="316"/>
      <c r="CX34" s="314"/>
      <c r="CY34" s="315"/>
      <c r="CZ34" s="315"/>
      <c r="DA34" s="316"/>
      <c r="DB34" s="127"/>
      <c r="DC34" s="110"/>
      <c r="DD34" s="109">
        <f t="shared" si="6"/>
        <v>0</v>
      </c>
      <c r="DE34" s="109">
        <f t="shared" si="6"/>
        <v>0</v>
      </c>
      <c r="DF34" s="109">
        <f t="shared" si="6"/>
        <v>0</v>
      </c>
      <c r="DG34" s="109">
        <f t="shared" si="6"/>
        <v>0</v>
      </c>
      <c r="DH34" s="109">
        <f t="shared" si="6"/>
        <v>0</v>
      </c>
      <c r="DI34" s="112" t="s">
        <v>87</v>
      </c>
      <c r="DJ34" s="111">
        <v>24</v>
      </c>
      <c r="DK34" s="110" t="s">
        <v>185</v>
      </c>
      <c r="DL34" s="314"/>
      <c r="DM34" s="316"/>
      <c r="DN34" s="314"/>
      <c r="DO34" s="315"/>
      <c r="DP34" s="315"/>
      <c r="DQ34" s="316"/>
      <c r="DR34" s="127"/>
      <c r="DS34" s="110"/>
      <c r="DT34" s="109">
        <f t="shared" si="7"/>
        <v>0</v>
      </c>
      <c r="DU34" s="109">
        <f t="shared" si="7"/>
        <v>0</v>
      </c>
      <c r="DV34" s="109">
        <f t="shared" si="7"/>
        <v>0</v>
      </c>
      <c r="DW34" s="109">
        <f t="shared" si="7"/>
        <v>0</v>
      </c>
      <c r="DX34" s="109">
        <f t="shared" si="7"/>
        <v>0</v>
      </c>
      <c r="DY34" s="112" t="s">
        <v>87</v>
      </c>
      <c r="DZ34" s="111">
        <v>24</v>
      </c>
      <c r="EA34" s="110" t="s">
        <v>185</v>
      </c>
      <c r="EB34" s="314"/>
      <c r="EC34" s="316"/>
      <c r="ED34" s="314"/>
      <c r="EE34" s="315"/>
      <c r="EF34" s="315"/>
      <c r="EG34" s="316"/>
      <c r="EH34" s="127"/>
      <c r="EI34" s="110"/>
      <c r="EJ34" s="109">
        <f t="shared" si="8"/>
        <v>0</v>
      </c>
      <c r="EK34" s="109">
        <f t="shared" si="8"/>
        <v>0</v>
      </c>
      <c r="EL34" s="109">
        <f t="shared" si="8"/>
        <v>0</v>
      </c>
      <c r="EM34" s="109">
        <f t="shared" si="8"/>
        <v>0</v>
      </c>
      <c r="EN34" s="109">
        <f t="shared" si="8"/>
        <v>0</v>
      </c>
      <c r="EO34" s="112" t="s">
        <v>87</v>
      </c>
      <c r="EP34" s="111">
        <v>24</v>
      </c>
      <c r="EQ34" s="110" t="s">
        <v>185</v>
      </c>
      <c r="ER34" s="314"/>
      <c r="ES34" s="316"/>
      <c r="ET34" s="314"/>
      <c r="EU34" s="315"/>
      <c r="EV34" s="315"/>
      <c r="EW34" s="316"/>
      <c r="EX34" s="127"/>
      <c r="EY34" s="110"/>
      <c r="EZ34" s="109">
        <f t="shared" si="9"/>
        <v>0</v>
      </c>
      <c r="FA34" s="109">
        <f t="shared" si="9"/>
        <v>0</v>
      </c>
      <c r="FB34" s="109">
        <f t="shared" si="9"/>
        <v>0</v>
      </c>
      <c r="FC34" s="109">
        <f t="shared" si="9"/>
        <v>0</v>
      </c>
      <c r="FD34" s="109">
        <f t="shared" si="9"/>
        <v>0</v>
      </c>
      <c r="FE34" s="112" t="s">
        <v>87</v>
      </c>
      <c r="FF34" s="111">
        <v>24</v>
      </c>
      <c r="FG34" s="110" t="s">
        <v>185</v>
      </c>
      <c r="FH34" s="314"/>
      <c r="FI34" s="316"/>
      <c r="FJ34" s="314"/>
      <c r="FK34" s="315"/>
      <c r="FL34" s="315"/>
      <c r="FM34" s="316"/>
      <c r="FN34" s="127"/>
      <c r="FO34" s="110"/>
      <c r="FP34" s="109">
        <f t="shared" si="10"/>
        <v>0</v>
      </c>
      <c r="FQ34" s="109">
        <f t="shared" si="10"/>
        <v>0</v>
      </c>
      <c r="FR34" s="109">
        <f t="shared" si="10"/>
        <v>0</v>
      </c>
      <c r="FS34" s="109">
        <f t="shared" si="10"/>
        <v>0</v>
      </c>
      <c r="FT34" s="109">
        <f t="shared" si="10"/>
        <v>0</v>
      </c>
      <c r="FU34" s="112" t="s">
        <v>87</v>
      </c>
      <c r="FV34" s="111">
        <v>24</v>
      </c>
      <c r="FW34" s="110" t="s">
        <v>185</v>
      </c>
      <c r="FX34" s="314"/>
      <c r="FY34" s="316"/>
      <c r="FZ34" s="314"/>
      <c r="GA34" s="315"/>
      <c r="GB34" s="315"/>
      <c r="GC34" s="316"/>
      <c r="GD34" s="127"/>
      <c r="GE34" s="110"/>
      <c r="GF34" s="109">
        <f t="shared" si="11"/>
        <v>0</v>
      </c>
      <c r="GG34" s="109">
        <f t="shared" si="11"/>
        <v>0</v>
      </c>
      <c r="GH34" s="109">
        <f t="shared" si="11"/>
        <v>0</v>
      </c>
      <c r="GI34" s="109">
        <f t="shared" si="11"/>
        <v>0</v>
      </c>
      <c r="GJ34" s="109">
        <f t="shared" si="11"/>
        <v>0</v>
      </c>
      <c r="GK34" s="112" t="s">
        <v>87</v>
      </c>
      <c r="GL34" s="111">
        <v>24</v>
      </c>
      <c r="GM34" s="110" t="s">
        <v>185</v>
      </c>
      <c r="GN34" s="314"/>
      <c r="GO34" s="316"/>
      <c r="GP34" s="314"/>
      <c r="GQ34" s="315"/>
      <c r="GR34" s="315"/>
      <c r="GS34" s="316"/>
      <c r="GT34" s="127"/>
      <c r="GU34" s="110"/>
      <c r="GV34" s="109">
        <f t="shared" si="12"/>
        <v>0</v>
      </c>
      <c r="GW34" s="109">
        <f t="shared" si="12"/>
        <v>0</v>
      </c>
      <c r="GX34" s="109">
        <f t="shared" si="12"/>
        <v>0</v>
      </c>
      <c r="GY34" s="109">
        <f t="shared" si="12"/>
        <v>0</v>
      </c>
      <c r="GZ34" s="109">
        <f t="shared" si="12"/>
        <v>0</v>
      </c>
      <c r="HA34" s="112" t="s">
        <v>87</v>
      </c>
      <c r="HB34" s="111">
        <v>24</v>
      </c>
      <c r="HC34" s="110" t="s">
        <v>185</v>
      </c>
      <c r="HD34" s="314"/>
      <c r="HE34" s="316"/>
      <c r="HF34" s="314"/>
      <c r="HG34" s="315"/>
      <c r="HH34" s="315"/>
      <c r="HI34" s="316"/>
      <c r="HJ34" s="127"/>
      <c r="HK34" s="110"/>
      <c r="HL34" s="109">
        <f t="shared" si="13"/>
        <v>0</v>
      </c>
      <c r="HM34" s="109">
        <f t="shared" si="13"/>
        <v>0</v>
      </c>
      <c r="HN34" s="109">
        <f t="shared" si="13"/>
        <v>0</v>
      </c>
      <c r="HO34" s="109">
        <f t="shared" si="13"/>
        <v>0</v>
      </c>
      <c r="HP34" s="109">
        <f t="shared" si="13"/>
        <v>0</v>
      </c>
      <c r="HQ34" s="112" t="s">
        <v>87</v>
      </c>
      <c r="HR34" s="111">
        <v>24</v>
      </c>
      <c r="HS34" s="110" t="s">
        <v>185</v>
      </c>
      <c r="HT34" s="314"/>
      <c r="HU34" s="316"/>
      <c r="HV34" s="314"/>
      <c r="HW34" s="315"/>
      <c r="HX34" s="315"/>
      <c r="HY34" s="316"/>
      <c r="HZ34" s="127"/>
      <c r="IA34" s="110"/>
      <c r="IB34" s="109">
        <f t="shared" si="14"/>
        <v>0</v>
      </c>
      <c r="IC34" s="109">
        <f t="shared" si="14"/>
        <v>0</v>
      </c>
      <c r="ID34" s="109">
        <f t="shared" si="14"/>
        <v>0</v>
      </c>
      <c r="IE34" s="109">
        <f t="shared" si="14"/>
        <v>0</v>
      </c>
      <c r="IF34" s="109">
        <f t="shared" si="14"/>
        <v>0</v>
      </c>
      <c r="IG34" s="112" t="s">
        <v>87</v>
      </c>
      <c r="IH34" s="111">
        <v>24</v>
      </c>
      <c r="II34" s="110" t="s">
        <v>185</v>
      </c>
      <c r="IJ34" s="314"/>
      <c r="IK34" s="316"/>
      <c r="IL34" s="314"/>
      <c r="IM34" s="315"/>
      <c r="IN34" s="315"/>
      <c r="IO34" s="316"/>
      <c r="IP34" s="127"/>
      <c r="IQ34" s="110"/>
      <c r="IR34" s="109">
        <f t="shared" si="15"/>
        <v>0</v>
      </c>
      <c r="IS34" s="109">
        <f t="shared" si="15"/>
        <v>0</v>
      </c>
      <c r="IT34" s="109">
        <f t="shared" si="15"/>
        <v>0</v>
      </c>
      <c r="IU34" s="109">
        <f t="shared" si="15"/>
        <v>0</v>
      </c>
      <c r="IV34" s="109">
        <f t="shared" si="15"/>
        <v>0</v>
      </c>
    </row>
    <row r="35" spans="1:256" ht="22.5" x14ac:dyDescent="0.2">
      <c r="A35" s="112">
        <v>40</v>
      </c>
      <c r="B35" s="111">
        <v>24</v>
      </c>
      <c r="C35" s="110" t="s">
        <v>185</v>
      </c>
      <c r="D35" s="151"/>
      <c r="E35" s="145"/>
      <c r="F35" s="181"/>
      <c r="G35" s="182"/>
      <c r="H35" s="182"/>
      <c r="I35" s="151"/>
      <c r="J35" s="151"/>
      <c r="K35" s="168"/>
      <c r="L35" s="191"/>
      <c r="M35" s="150"/>
      <c r="N35" s="202"/>
      <c r="O35" s="170"/>
      <c r="P35" s="99">
        <f>SUM(B35*I35*K35)</f>
        <v>0</v>
      </c>
      <c r="V35" s="113"/>
      <c r="W35" s="113"/>
      <c r="X35" s="113"/>
      <c r="Y35" s="113"/>
      <c r="Z35" s="113"/>
      <c r="AA35" s="113"/>
      <c r="AB35" s="113"/>
      <c r="AC35" s="113"/>
      <c r="AD35" s="113"/>
      <c r="AE35" s="113"/>
      <c r="AF35" s="113"/>
      <c r="AG35" s="113"/>
      <c r="AH35" s="113"/>
      <c r="AI35" s="113"/>
      <c r="AJ35" s="113"/>
      <c r="AK35" s="113"/>
      <c r="AL35" s="113"/>
      <c r="AM35" s="113"/>
      <c r="AN35" s="113"/>
      <c r="AO35" s="113"/>
      <c r="AP35" s="127"/>
      <c r="AQ35" s="110"/>
      <c r="AR35" s="109">
        <f t="shared" si="2"/>
        <v>0</v>
      </c>
      <c r="AS35" s="109">
        <f t="shared" si="2"/>
        <v>0</v>
      </c>
      <c r="AT35" s="109">
        <f t="shared" si="2"/>
        <v>0</v>
      </c>
      <c r="AU35" s="109">
        <f t="shared" si="2"/>
        <v>0</v>
      </c>
      <c r="AV35" s="109">
        <f t="shared" si="2"/>
        <v>0</v>
      </c>
      <c r="AW35" s="112" t="s">
        <v>87</v>
      </c>
      <c r="AX35" s="111">
        <v>24</v>
      </c>
      <c r="AY35" s="110" t="s">
        <v>185</v>
      </c>
      <c r="AZ35" s="314"/>
      <c r="BA35" s="316"/>
      <c r="BB35" s="314"/>
      <c r="BC35" s="315"/>
      <c r="BD35" s="315"/>
      <c r="BE35" s="316"/>
      <c r="BF35" s="127"/>
      <c r="BG35" s="110"/>
      <c r="BH35" s="109">
        <f t="shared" si="3"/>
        <v>0</v>
      </c>
      <c r="BI35" s="109">
        <f t="shared" si="3"/>
        <v>0</v>
      </c>
      <c r="BJ35" s="109">
        <f t="shared" si="3"/>
        <v>0</v>
      </c>
      <c r="BK35" s="109">
        <f t="shared" si="3"/>
        <v>0</v>
      </c>
      <c r="BL35" s="109">
        <f t="shared" si="3"/>
        <v>0</v>
      </c>
      <c r="BM35" s="112" t="s">
        <v>87</v>
      </c>
      <c r="BN35" s="111">
        <v>24</v>
      </c>
      <c r="BO35" s="110" t="s">
        <v>185</v>
      </c>
      <c r="BP35" s="314"/>
      <c r="BQ35" s="316"/>
      <c r="BR35" s="314"/>
      <c r="BS35" s="315"/>
      <c r="BT35" s="315"/>
      <c r="BU35" s="316"/>
      <c r="BV35" s="127"/>
      <c r="BW35" s="110"/>
      <c r="BX35" s="109">
        <f t="shared" si="4"/>
        <v>0</v>
      </c>
      <c r="BY35" s="109">
        <f t="shared" si="4"/>
        <v>0</v>
      </c>
      <c r="BZ35" s="109">
        <f t="shared" si="4"/>
        <v>0</v>
      </c>
      <c r="CA35" s="109">
        <f t="shared" si="4"/>
        <v>0</v>
      </c>
      <c r="CB35" s="109">
        <f t="shared" si="4"/>
        <v>0</v>
      </c>
      <c r="CC35" s="112" t="s">
        <v>87</v>
      </c>
      <c r="CD35" s="111">
        <v>24</v>
      </c>
      <c r="CE35" s="110" t="s">
        <v>185</v>
      </c>
      <c r="CF35" s="314"/>
      <c r="CG35" s="316"/>
      <c r="CH35" s="314"/>
      <c r="CI35" s="315"/>
      <c r="CJ35" s="315"/>
      <c r="CK35" s="316"/>
      <c r="CL35" s="127"/>
      <c r="CM35" s="110"/>
      <c r="CN35" s="109">
        <f t="shared" si="5"/>
        <v>0</v>
      </c>
      <c r="CO35" s="109">
        <f t="shared" si="5"/>
        <v>0</v>
      </c>
      <c r="CP35" s="109">
        <f t="shared" si="5"/>
        <v>0</v>
      </c>
      <c r="CQ35" s="109">
        <f t="shared" si="5"/>
        <v>0</v>
      </c>
      <c r="CR35" s="109">
        <f t="shared" si="5"/>
        <v>0</v>
      </c>
      <c r="CS35" s="112" t="s">
        <v>87</v>
      </c>
      <c r="CT35" s="111">
        <v>24</v>
      </c>
      <c r="CU35" s="110" t="s">
        <v>185</v>
      </c>
      <c r="CV35" s="314"/>
      <c r="CW35" s="316"/>
      <c r="CX35" s="314"/>
      <c r="CY35" s="315"/>
      <c r="CZ35" s="315"/>
      <c r="DA35" s="316"/>
      <c r="DB35" s="127"/>
      <c r="DC35" s="110"/>
      <c r="DD35" s="109">
        <f t="shared" si="6"/>
        <v>0</v>
      </c>
      <c r="DE35" s="109">
        <f t="shared" si="6"/>
        <v>0</v>
      </c>
      <c r="DF35" s="109">
        <f t="shared" si="6"/>
        <v>0</v>
      </c>
      <c r="DG35" s="109">
        <f t="shared" si="6"/>
        <v>0</v>
      </c>
      <c r="DH35" s="109">
        <f t="shared" si="6"/>
        <v>0</v>
      </c>
      <c r="DI35" s="112" t="s">
        <v>87</v>
      </c>
      <c r="DJ35" s="111">
        <v>24</v>
      </c>
      <c r="DK35" s="110" t="s">
        <v>185</v>
      </c>
      <c r="DL35" s="314"/>
      <c r="DM35" s="316"/>
      <c r="DN35" s="314"/>
      <c r="DO35" s="315"/>
      <c r="DP35" s="315"/>
      <c r="DQ35" s="316"/>
      <c r="DR35" s="127"/>
      <c r="DS35" s="110"/>
      <c r="DT35" s="109">
        <f t="shared" si="7"/>
        <v>0</v>
      </c>
      <c r="DU35" s="109">
        <f t="shared" si="7"/>
        <v>0</v>
      </c>
      <c r="DV35" s="109">
        <f t="shared" si="7"/>
        <v>0</v>
      </c>
      <c r="DW35" s="109">
        <f t="shared" si="7"/>
        <v>0</v>
      </c>
      <c r="DX35" s="109">
        <f t="shared" si="7"/>
        <v>0</v>
      </c>
      <c r="DY35" s="112" t="s">
        <v>87</v>
      </c>
      <c r="DZ35" s="111">
        <v>24</v>
      </c>
      <c r="EA35" s="110" t="s">
        <v>185</v>
      </c>
      <c r="EB35" s="314"/>
      <c r="EC35" s="316"/>
      <c r="ED35" s="314"/>
      <c r="EE35" s="315"/>
      <c r="EF35" s="315"/>
      <c r="EG35" s="316"/>
      <c r="EH35" s="127"/>
      <c r="EI35" s="110"/>
      <c r="EJ35" s="109">
        <f t="shared" si="8"/>
        <v>0</v>
      </c>
      <c r="EK35" s="109">
        <f t="shared" si="8"/>
        <v>0</v>
      </c>
      <c r="EL35" s="109">
        <f t="shared" si="8"/>
        <v>0</v>
      </c>
      <c r="EM35" s="109">
        <f t="shared" si="8"/>
        <v>0</v>
      </c>
      <c r="EN35" s="109">
        <f t="shared" si="8"/>
        <v>0</v>
      </c>
      <c r="EO35" s="112" t="s">
        <v>87</v>
      </c>
      <c r="EP35" s="111">
        <v>24</v>
      </c>
      <c r="EQ35" s="110" t="s">
        <v>185</v>
      </c>
      <c r="ER35" s="314"/>
      <c r="ES35" s="316"/>
      <c r="ET35" s="314"/>
      <c r="EU35" s="315"/>
      <c r="EV35" s="315"/>
      <c r="EW35" s="316"/>
      <c r="EX35" s="127"/>
      <c r="EY35" s="110"/>
      <c r="EZ35" s="109">
        <f t="shared" si="9"/>
        <v>0</v>
      </c>
      <c r="FA35" s="109">
        <f t="shared" si="9"/>
        <v>0</v>
      </c>
      <c r="FB35" s="109">
        <f t="shared" si="9"/>
        <v>0</v>
      </c>
      <c r="FC35" s="109">
        <f t="shared" si="9"/>
        <v>0</v>
      </c>
      <c r="FD35" s="109">
        <f t="shared" si="9"/>
        <v>0</v>
      </c>
      <c r="FE35" s="112" t="s">
        <v>87</v>
      </c>
      <c r="FF35" s="111">
        <v>24</v>
      </c>
      <c r="FG35" s="110" t="s">
        <v>185</v>
      </c>
      <c r="FH35" s="314"/>
      <c r="FI35" s="316"/>
      <c r="FJ35" s="314"/>
      <c r="FK35" s="315"/>
      <c r="FL35" s="315"/>
      <c r="FM35" s="316"/>
      <c r="FN35" s="127"/>
      <c r="FO35" s="110"/>
      <c r="FP35" s="109">
        <f t="shared" si="10"/>
        <v>0</v>
      </c>
      <c r="FQ35" s="109">
        <f t="shared" si="10"/>
        <v>0</v>
      </c>
      <c r="FR35" s="109">
        <f t="shared" si="10"/>
        <v>0</v>
      </c>
      <c r="FS35" s="109">
        <f t="shared" si="10"/>
        <v>0</v>
      </c>
      <c r="FT35" s="109">
        <f t="shared" si="10"/>
        <v>0</v>
      </c>
      <c r="FU35" s="112" t="s">
        <v>87</v>
      </c>
      <c r="FV35" s="111">
        <v>24</v>
      </c>
      <c r="FW35" s="110" t="s">
        <v>185</v>
      </c>
      <c r="FX35" s="314"/>
      <c r="FY35" s="316"/>
      <c r="FZ35" s="314"/>
      <c r="GA35" s="315"/>
      <c r="GB35" s="315"/>
      <c r="GC35" s="316"/>
      <c r="GD35" s="127"/>
      <c r="GE35" s="110"/>
      <c r="GF35" s="109">
        <f t="shared" si="11"/>
        <v>0</v>
      </c>
      <c r="GG35" s="109">
        <f t="shared" si="11"/>
        <v>0</v>
      </c>
      <c r="GH35" s="109">
        <f t="shared" si="11"/>
        <v>0</v>
      </c>
      <c r="GI35" s="109">
        <f t="shared" si="11"/>
        <v>0</v>
      </c>
      <c r="GJ35" s="109">
        <f t="shared" si="11"/>
        <v>0</v>
      </c>
      <c r="GK35" s="112" t="s">
        <v>87</v>
      </c>
      <c r="GL35" s="111">
        <v>24</v>
      </c>
      <c r="GM35" s="110" t="s">
        <v>185</v>
      </c>
      <c r="GN35" s="314"/>
      <c r="GO35" s="316"/>
      <c r="GP35" s="314"/>
      <c r="GQ35" s="315"/>
      <c r="GR35" s="315"/>
      <c r="GS35" s="316"/>
      <c r="GT35" s="127"/>
      <c r="GU35" s="110"/>
      <c r="GV35" s="109">
        <f t="shared" si="12"/>
        <v>0</v>
      </c>
      <c r="GW35" s="109">
        <f t="shared" si="12"/>
        <v>0</v>
      </c>
      <c r="GX35" s="109">
        <f t="shared" si="12"/>
        <v>0</v>
      </c>
      <c r="GY35" s="109">
        <f t="shared" si="12"/>
        <v>0</v>
      </c>
      <c r="GZ35" s="109">
        <f t="shared" si="12"/>
        <v>0</v>
      </c>
      <c r="HA35" s="112" t="s">
        <v>87</v>
      </c>
      <c r="HB35" s="111">
        <v>24</v>
      </c>
      <c r="HC35" s="110" t="s">
        <v>185</v>
      </c>
      <c r="HD35" s="314"/>
      <c r="HE35" s="316"/>
      <c r="HF35" s="314"/>
      <c r="HG35" s="315"/>
      <c r="HH35" s="315"/>
      <c r="HI35" s="316"/>
      <c r="HJ35" s="127"/>
      <c r="HK35" s="110"/>
      <c r="HL35" s="109">
        <f t="shared" si="13"/>
        <v>0</v>
      </c>
      <c r="HM35" s="109">
        <f t="shared" si="13"/>
        <v>0</v>
      </c>
      <c r="HN35" s="109">
        <f t="shared" si="13"/>
        <v>0</v>
      </c>
      <c r="HO35" s="109">
        <f t="shared" si="13"/>
        <v>0</v>
      </c>
      <c r="HP35" s="109">
        <f t="shared" si="13"/>
        <v>0</v>
      </c>
      <c r="HQ35" s="112" t="s">
        <v>87</v>
      </c>
      <c r="HR35" s="111">
        <v>24</v>
      </c>
      <c r="HS35" s="110" t="s">
        <v>185</v>
      </c>
      <c r="HT35" s="314"/>
      <c r="HU35" s="316"/>
      <c r="HV35" s="314"/>
      <c r="HW35" s="315"/>
      <c r="HX35" s="315"/>
      <c r="HY35" s="316"/>
      <c r="HZ35" s="127"/>
      <c r="IA35" s="110"/>
      <c r="IB35" s="109">
        <f t="shared" si="14"/>
        <v>0</v>
      </c>
      <c r="IC35" s="109">
        <f t="shared" si="14"/>
        <v>0</v>
      </c>
      <c r="ID35" s="109">
        <f t="shared" si="14"/>
        <v>0</v>
      </c>
      <c r="IE35" s="109">
        <f t="shared" si="14"/>
        <v>0</v>
      </c>
      <c r="IF35" s="109">
        <f t="shared" si="14"/>
        <v>0</v>
      </c>
      <c r="IG35" s="112" t="s">
        <v>87</v>
      </c>
      <c r="IH35" s="111">
        <v>24</v>
      </c>
      <c r="II35" s="110" t="s">
        <v>185</v>
      </c>
      <c r="IJ35" s="314"/>
      <c r="IK35" s="316"/>
      <c r="IL35" s="314"/>
      <c r="IM35" s="315"/>
      <c r="IN35" s="315"/>
      <c r="IO35" s="316"/>
      <c r="IP35" s="127"/>
      <c r="IQ35" s="110"/>
      <c r="IR35" s="109">
        <f t="shared" si="15"/>
        <v>0</v>
      </c>
      <c r="IS35" s="109">
        <f t="shared" si="15"/>
        <v>0</v>
      </c>
      <c r="IT35" s="109">
        <f t="shared" si="15"/>
        <v>0</v>
      </c>
      <c r="IU35" s="109">
        <f t="shared" si="15"/>
        <v>0</v>
      </c>
      <c r="IV35" s="109">
        <f t="shared" si="15"/>
        <v>0</v>
      </c>
    </row>
    <row r="36" spans="1:256" ht="22.5" x14ac:dyDescent="0.2">
      <c r="A36" s="112" t="s">
        <v>243</v>
      </c>
      <c r="B36" s="111">
        <v>24</v>
      </c>
      <c r="C36" s="110" t="s">
        <v>185</v>
      </c>
      <c r="D36" s="151"/>
      <c r="E36" s="145"/>
      <c r="F36" s="181"/>
      <c r="G36" s="182"/>
      <c r="H36" s="182"/>
      <c r="I36" s="151"/>
      <c r="J36" s="151"/>
      <c r="K36" s="168"/>
      <c r="L36" s="191"/>
      <c r="M36" s="150"/>
      <c r="N36" s="202"/>
      <c r="O36" s="170"/>
      <c r="P36" s="99">
        <f>SUM(B36*I36*K36)</f>
        <v>0</v>
      </c>
      <c r="V36" s="113"/>
      <c r="W36" s="113"/>
      <c r="X36" s="113"/>
      <c r="Y36" s="113"/>
      <c r="Z36" s="113"/>
      <c r="AA36" s="113"/>
      <c r="AB36" s="113"/>
      <c r="AC36" s="113"/>
      <c r="AD36" s="113"/>
      <c r="AE36" s="113"/>
      <c r="AF36" s="113"/>
      <c r="AG36" s="113"/>
      <c r="AH36" s="113"/>
      <c r="AI36" s="113"/>
      <c r="AJ36" s="113"/>
      <c r="AK36" s="113"/>
      <c r="AL36" s="113"/>
      <c r="AM36" s="113"/>
      <c r="AN36" s="113"/>
      <c r="AO36" s="113"/>
      <c r="AP36" s="127"/>
      <c r="AQ36" s="110"/>
      <c r="AR36" s="109">
        <f t="shared" si="2"/>
        <v>0</v>
      </c>
      <c r="AS36" s="109">
        <f t="shared" si="2"/>
        <v>0</v>
      </c>
      <c r="AT36" s="109">
        <f t="shared" si="2"/>
        <v>0</v>
      </c>
      <c r="AU36" s="109">
        <f t="shared" si="2"/>
        <v>0</v>
      </c>
      <c r="AV36" s="109">
        <f t="shared" si="2"/>
        <v>0</v>
      </c>
      <c r="AW36" s="112" t="s">
        <v>87</v>
      </c>
      <c r="AX36" s="111">
        <v>24</v>
      </c>
      <c r="AY36" s="110" t="s">
        <v>185</v>
      </c>
      <c r="AZ36" s="314"/>
      <c r="BA36" s="316"/>
      <c r="BB36" s="314"/>
      <c r="BC36" s="315"/>
      <c r="BD36" s="315"/>
      <c r="BE36" s="316"/>
      <c r="BF36" s="127"/>
      <c r="BG36" s="110"/>
      <c r="BH36" s="109">
        <f t="shared" si="3"/>
        <v>0</v>
      </c>
      <c r="BI36" s="109">
        <f t="shared" si="3"/>
        <v>0</v>
      </c>
      <c r="BJ36" s="109">
        <f t="shared" si="3"/>
        <v>0</v>
      </c>
      <c r="BK36" s="109">
        <f t="shared" si="3"/>
        <v>0</v>
      </c>
      <c r="BL36" s="109">
        <f t="shared" si="3"/>
        <v>0</v>
      </c>
      <c r="BM36" s="112" t="s">
        <v>87</v>
      </c>
      <c r="BN36" s="111">
        <v>24</v>
      </c>
      <c r="BO36" s="110" t="s">
        <v>185</v>
      </c>
      <c r="BP36" s="314"/>
      <c r="BQ36" s="316"/>
      <c r="BR36" s="314"/>
      <c r="BS36" s="315"/>
      <c r="BT36" s="315"/>
      <c r="BU36" s="316"/>
      <c r="BV36" s="127"/>
      <c r="BW36" s="110"/>
      <c r="BX36" s="109">
        <f t="shared" si="4"/>
        <v>0</v>
      </c>
      <c r="BY36" s="109">
        <f t="shared" si="4"/>
        <v>0</v>
      </c>
      <c r="BZ36" s="109">
        <f t="shared" si="4"/>
        <v>0</v>
      </c>
      <c r="CA36" s="109">
        <f t="shared" si="4"/>
        <v>0</v>
      </c>
      <c r="CB36" s="109">
        <f t="shared" si="4"/>
        <v>0</v>
      </c>
      <c r="CC36" s="112" t="s">
        <v>87</v>
      </c>
      <c r="CD36" s="111">
        <v>24</v>
      </c>
      <c r="CE36" s="110" t="s">
        <v>185</v>
      </c>
      <c r="CF36" s="314"/>
      <c r="CG36" s="316"/>
      <c r="CH36" s="314"/>
      <c r="CI36" s="315"/>
      <c r="CJ36" s="315"/>
      <c r="CK36" s="316"/>
      <c r="CL36" s="127"/>
      <c r="CM36" s="110"/>
      <c r="CN36" s="109">
        <f t="shared" si="5"/>
        <v>0</v>
      </c>
      <c r="CO36" s="109">
        <f t="shared" si="5"/>
        <v>0</v>
      </c>
      <c r="CP36" s="109">
        <f t="shared" si="5"/>
        <v>0</v>
      </c>
      <c r="CQ36" s="109">
        <f t="shared" si="5"/>
        <v>0</v>
      </c>
      <c r="CR36" s="109">
        <f t="shared" si="5"/>
        <v>0</v>
      </c>
      <c r="CS36" s="112" t="s">
        <v>87</v>
      </c>
      <c r="CT36" s="111">
        <v>24</v>
      </c>
      <c r="CU36" s="110" t="s">
        <v>185</v>
      </c>
      <c r="CV36" s="314"/>
      <c r="CW36" s="316"/>
      <c r="CX36" s="314"/>
      <c r="CY36" s="315"/>
      <c r="CZ36" s="315"/>
      <c r="DA36" s="316"/>
      <c r="DB36" s="127"/>
      <c r="DC36" s="110"/>
      <c r="DD36" s="109">
        <f t="shared" si="6"/>
        <v>0</v>
      </c>
      <c r="DE36" s="109">
        <f t="shared" si="6"/>
        <v>0</v>
      </c>
      <c r="DF36" s="109">
        <f t="shared" si="6"/>
        <v>0</v>
      </c>
      <c r="DG36" s="109">
        <f t="shared" si="6"/>
        <v>0</v>
      </c>
      <c r="DH36" s="109">
        <f t="shared" si="6"/>
        <v>0</v>
      </c>
      <c r="DI36" s="112" t="s">
        <v>87</v>
      </c>
      <c r="DJ36" s="111">
        <v>24</v>
      </c>
      <c r="DK36" s="110" t="s">
        <v>185</v>
      </c>
      <c r="DL36" s="314"/>
      <c r="DM36" s="316"/>
      <c r="DN36" s="314"/>
      <c r="DO36" s="315"/>
      <c r="DP36" s="315"/>
      <c r="DQ36" s="316"/>
      <c r="DR36" s="127"/>
      <c r="DS36" s="110"/>
      <c r="DT36" s="109">
        <f t="shared" si="7"/>
        <v>0</v>
      </c>
      <c r="DU36" s="109">
        <f t="shared" si="7"/>
        <v>0</v>
      </c>
      <c r="DV36" s="109">
        <f t="shared" si="7"/>
        <v>0</v>
      </c>
      <c r="DW36" s="109">
        <f t="shared" si="7"/>
        <v>0</v>
      </c>
      <c r="DX36" s="109">
        <f t="shared" si="7"/>
        <v>0</v>
      </c>
      <c r="DY36" s="112" t="s">
        <v>87</v>
      </c>
      <c r="DZ36" s="111">
        <v>24</v>
      </c>
      <c r="EA36" s="110" t="s">
        <v>185</v>
      </c>
      <c r="EB36" s="314"/>
      <c r="EC36" s="316"/>
      <c r="ED36" s="314"/>
      <c r="EE36" s="315"/>
      <c r="EF36" s="315"/>
      <c r="EG36" s="316"/>
      <c r="EH36" s="127"/>
      <c r="EI36" s="110"/>
      <c r="EJ36" s="109">
        <f t="shared" si="8"/>
        <v>0</v>
      </c>
      <c r="EK36" s="109">
        <f t="shared" si="8"/>
        <v>0</v>
      </c>
      <c r="EL36" s="109">
        <f t="shared" si="8"/>
        <v>0</v>
      </c>
      <c r="EM36" s="109">
        <f t="shared" si="8"/>
        <v>0</v>
      </c>
      <c r="EN36" s="109">
        <f t="shared" si="8"/>
        <v>0</v>
      </c>
      <c r="EO36" s="112" t="s">
        <v>87</v>
      </c>
      <c r="EP36" s="111">
        <v>24</v>
      </c>
      <c r="EQ36" s="110" t="s">
        <v>185</v>
      </c>
      <c r="ER36" s="314"/>
      <c r="ES36" s="316"/>
      <c r="ET36" s="314"/>
      <c r="EU36" s="315"/>
      <c r="EV36" s="315"/>
      <c r="EW36" s="316"/>
      <c r="EX36" s="127"/>
      <c r="EY36" s="110"/>
      <c r="EZ36" s="109">
        <f t="shared" si="9"/>
        <v>0</v>
      </c>
      <c r="FA36" s="109">
        <f t="shared" si="9"/>
        <v>0</v>
      </c>
      <c r="FB36" s="109">
        <f t="shared" si="9"/>
        <v>0</v>
      </c>
      <c r="FC36" s="109">
        <f t="shared" si="9"/>
        <v>0</v>
      </c>
      <c r="FD36" s="109">
        <f t="shared" si="9"/>
        <v>0</v>
      </c>
      <c r="FE36" s="112" t="s">
        <v>87</v>
      </c>
      <c r="FF36" s="111">
        <v>24</v>
      </c>
      <c r="FG36" s="110" t="s">
        <v>185</v>
      </c>
      <c r="FH36" s="314"/>
      <c r="FI36" s="316"/>
      <c r="FJ36" s="314"/>
      <c r="FK36" s="315"/>
      <c r="FL36" s="315"/>
      <c r="FM36" s="316"/>
      <c r="FN36" s="127"/>
      <c r="FO36" s="110"/>
      <c r="FP36" s="109">
        <f t="shared" si="10"/>
        <v>0</v>
      </c>
      <c r="FQ36" s="109">
        <f t="shared" si="10"/>
        <v>0</v>
      </c>
      <c r="FR36" s="109">
        <f t="shared" si="10"/>
        <v>0</v>
      </c>
      <c r="FS36" s="109">
        <f t="shared" si="10"/>
        <v>0</v>
      </c>
      <c r="FT36" s="109">
        <f t="shared" si="10"/>
        <v>0</v>
      </c>
      <c r="FU36" s="112" t="s">
        <v>87</v>
      </c>
      <c r="FV36" s="111">
        <v>24</v>
      </c>
      <c r="FW36" s="110" t="s">
        <v>185</v>
      </c>
      <c r="FX36" s="314"/>
      <c r="FY36" s="316"/>
      <c r="FZ36" s="314"/>
      <c r="GA36" s="315"/>
      <c r="GB36" s="315"/>
      <c r="GC36" s="316"/>
      <c r="GD36" s="127"/>
      <c r="GE36" s="110"/>
      <c r="GF36" s="109">
        <f t="shared" si="11"/>
        <v>0</v>
      </c>
      <c r="GG36" s="109">
        <f t="shared" si="11"/>
        <v>0</v>
      </c>
      <c r="GH36" s="109">
        <f t="shared" si="11"/>
        <v>0</v>
      </c>
      <c r="GI36" s="109">
        <f t="shared" si="11"/>
        <v>0</v>
      </c>
      <c r="GJ36" s="109">
        <f t="shared" si="11"/>
        <v>0</v>
      </c>
      <c r="GK36" s="112" t="s">
        <v>87</v>
      </c>
      <c r="GL36" s="111">
        <v>24</v>
      </c>
      <c r="GM36" s="110" t="s">
        <v>185</v>
      </c>
      <c r="GN36" s="314"/>
      <c r="GO36" s="316"/>
      <c r="GP36" s="314"/>
      <c r="GQ36" s="315"/>
      <c r="GR36" s="315"/>
      <c r="GS36" s="316"/>
      <c r="GT36" s="127"/>
      <c r="GU36" s="110"/>
      <c r="GV36" s="109">
        <f t="shared" si="12"/>
        <v>0</v>
      </c>
      <c r="GW36" s="109">
        <f t="shared" si="12"/>
        <v>0</v>
      </c>
      <c r="GX36" s="109">
        <f t="shared" si="12"/>
        <v>0</v>
      </c>
      <c r="GY36" s="109">
        <f t="shared" si="12"/>
        <v>0</v>
      </c>
      <c r="GZ36" s="109">
        <f t="shared" si="12"/>
        <v>0</v>
      </c>
      <c r="HA36" s="112" t="s">
        <v>87</v>
      </c>
      <c r="HB36" s="111">
        <v>24</v>
      </c>
      <c r="HC36" s="110" t="s">
        <v>185</v>
      </c>
      <c r="HD36" s="314"/>
      <c r="HE36" s="316"/>
      <c r="HF36" s="314"/>
      <c r="HG36" s="315"/>
      <c r="HH36" s="315"/>
      <c r="HI36" s="316"/>
      <c r="HJ36" s="127"/>
      <c r="HK36" s="110"/>
      <c r="HL36" s="109">
        <f t="shared" si="13"/>
        <v>0</v>
      </c>
      <c r="HM36" s="109">
        <f t="shared" si="13"/>
        <v>0</v>
      </c>
      <c r="HN36" s="109">
        <f t="shared" si="13"/>
        <v>0</v>
      </c>
      <c r="HO36" s="109">
        <f t="shared" si="13"/>
        <v>0</v>
      </c>
      <c r="HP36" s="109">
        <f t="shared" si="13"/>
        <v>0</v>
      </c>
      <c r="HQ36" s="112" t="s">
        <v>87</v>
      </c>
      <c r="HR36" s="111">
        <v>24</v>
      </c>
      <c r="HS36" s="110" t="s">
        <v>185</v>
      </c>
      <c r="HT36" s="314"/>
      <c r="HU36" s="316"/>
      <c r="HV36" s="314"/>
      <c r="HW36" s="315"/>
      <c r="HX36" s="315"/>
      <c r="HY36" s="316"/>
      <c r="HZ36" s="127"/>
      <c r="IA36" s="110"/>
      <c r="IB36" s="109">
        <f t="shared" si="14"/>
        <v>0</v>
      </c>
      <c r="IC36" s="109">
        <f t="shared" si="14"/>
        <v>0</v>
      </c>
      <c r="ID36" s="109">
        <f t="shared" si="14"/>
        <v>0</v>
      </c>
      <c r="IE36" s="109">
        <f t="shared" si="14"/>
        <v>0</v>
      </c>
      <c r="IF36" s="109">
        <f t="shared" si="14"/>
        <v>0</v>
      </c>
      <c r="IG36" s="112" t="s">
        <v>87</v>
      </c>
      <c r="IH36" s="111">
        <v>24</v>
      </c>
      <c r="II36" s="110" t="s">
        <v>185</v>
      </c>
      <c r="IJ36" s="314"/>
      <c r="IK36" s="316"/>
      <c r="IL36" s="314"/>
      <c r="IM36" s="315"/>
      <c r="IN36" s="315"/>
      <c r="IO36" s="316"/>
      <c r="IP36" s="127"/>
      <c r="IQ36" s="110"/>
      <c r="IR36" s="109">
        <f t="shared" si="15"/>
        <v>0</v>
      </c>
      <c r="IS36" s="109">
        <f t="shared" si="15"/>
        <v>0</v>
      </c>
      <c r="IT36" s="109">
        <f t="shared" si="15"/>
        <v>0</v>
      </c>
      <c r="IU36" s="109">
        <f t="shared" si="15"/>
        <v>0</v>
      </c>
      <c r="IV36" s="109">
        <f t="shared" si="15"/>
        <v>0</v>
      </c>
    </row>
    <row r="37" spans="1:256" ht="18.75" x14ac:dyDescent="0.2">
      <c r="A37" s="136"/>
      <c r="B37" s="137"/>
      <c r="C37" s="138"/>
      <c r="D37" s="138"/>
      <c r="E37" s="138"/>
      <c r="F37" s="138"/>
      <c r="G37" s="138"/>
      <c r="H37" s="138"/>
      <c r="I37" s="138"/>
      <c r="J37" s="138"/>
      <c r="K37" s="138"/>
      <c r="L37" s="139"/>
      <c r="M37" s="139"/>
      <c r="N37" s="309" t="s">
        <v>9</v>
      </c>
      <c r="O37" s="310"/>
      <c r="P37" s="109">
        <f>SUM(P26:P36)</f>
        <v>0</v>
      </c>
      <c r="V37" s="138"/>
      <c r="W37" s="138"/>
      <c r="X37" s="138"/>
      <c r="Y37" s="138"/>
      <c r="Z37" s="138"/>
      <c r="AA37" s="138"/>
      <c r="AB37" s="139"/>
      <c r="AC37" s="139"/>
      <c r="AD37" s="139"/>
      <c r="AE37" s="139"/>
      <c r="AF37" s="139"/>
      <c r="AG37" s="136"/>
      <c r="AH37" s="137"/>
      <c r="AI37" s="138"/>
      <c r="AJ37" s="138"/>
      <c r="AK37" s="138"/>
      <c r="AL37" s="138"/>
      <c r="AM37" s="138"/>
      <c r="AN37" s="138"/>
      <c r="AO37" s="138"/>
      <c r="AP37" s="138"/>
      <c r="AQ37" s="138"/>
      <c r="AR37" s="139"/>
      <c r="AS37" s="139"/>
      <c r="AT37" s="139"/>
      <c r="AU37" s="139"/>
      <c r="AV37" s="139"/>
      <c r="AW37" s="136"/>
      <c r="AX37" s="137"/>
      <c r="AY37" s="138"/>
      <c r="AZ37" s="138"/>
      <c r="BA37" s="138"/>
      <c r="BB37" s="138"/>
      <c r="BC37" s="138"/>
      <c r="BD37" s="138"/>
      <c r="BE37" s="138"/>
      <c r="BF37" s="138"/>
      <c r="BG37" s="138"/>
      <c r="BH37" s="139"/>
      <c r="BI37" s="139"/>
      <c r="BJ37" s="139"/>
      <c r="BK37" s="139"/>
      <c r="BL37" s="139"/>
      <c r="BM37" s="136"/>
      <c r="BN37" s="137"/>
      <c r="BO37" s="138"/>
      <c r="BP37" s="138"/>
      <c r="BQ37" s="138"/>
      <c r="BR37" s="138"/>
      <c r="BS37" s="138"/>
      <c r="BT37" s="138"/>
      <c r="BU37" s="138"/>
      <c r="BV37" s="138"/>
      <c r="BW37" s="138"/>
      <c r="BX37" s="139"/>
      <c r="BY37" s="139"/>
      <c r="BZ37" s="139"/>
      <c r="CA37" s="139"/>
      <c r="CB37" s="139"/>
      <c r="CC37" s="136"/>
      <c r="CD37" s="137"/>
      <c r="CE37" s="138"/>
      <c r="CF37" s="138"/>
      <c r="CG37" s="138"/>
      <c r="CH37" s="138"/>
      <c r="CI37" s="138"/>
      <c r="CJ37" s="138"/>
      <c r="CK37" s="138"/>
      <c r="CL37" s="138"/>
      <c r="CM37" s="138"/>
      <c r="CN37" s="139"/>
      <c r="CO37" s="139"/>
      <c r="CP37" s="139"/>
      <c r="CQ37" s="139"/>
      <c r="CR37" s="139"/>
      <c r="CS37" s="136"/>
      <c r="CT37" s="137"/>
      <c r="CU37" s="138"/>
      <c r="CV37" s="138"/>
      <c r="CW37" s="138"/>
      <c r="CX37" s="138"/>
      <c r="CY37" s="138"/>
      <c r="CZ37" s="138"/>
      <c r="DA37" s="138"/>
      <c r="DB37" s="138"/>
      <c r="DC37" s="138"/>
      <c r="DD37" s="139"/>
      <c r="DE37" s="139"/>
      <c r="DF37" s="139"/>
      <c r="DG37" s="139"/>
      <c r="DH37" s="139"/>
      <c r="DI37" s="136"/>
      <c r="DJ37" s="137"/>
      <c r="DK37" s="138"/>
      <c r="DL37" s="138"/>
      <c r="DM37" s="138"/>
      <c r="DN37" s="138"/>
      <c r="DO37" s="138"/>
      <c r="DP37" s="138"/>
      <c r="DQ37" s="138"/>
      <c r="DR37" s="138"/>
      <c r="DS37" s="138"/>
      <c r="DT37" s="139"/>
      <c r="DU37" s="139"/>
      <c r="DV37" s="139"/>
      <c r="DW37" s="139"/>
      <c r="DX37" s="139"/>
      <c r="DY37" s="136"/>
      <c r="DZ37" s="137"/>
      <c r="EA37" s="138"/>
      <c r="EB37" s="138"/>
      <c r="EC37" s="138"/>
      <c r="ED37" s="138"/>
      <c r="EE37" s="138"/>
      <c r="EF37" s="138"/>
      <c r="EG37" s="138"/>
      <c r="EH37" s="138"/>
      <c r="EI37" s="138"/>
      <c r="EJ37" s="139"/>
      <c r="EK37" s="139"/>
      <c r="EL37" s="139"/>
      <c r="EM37" s="139"/>
      <c r="EN37" s="139"/>
      <c r="EO37" s="136"/>
      <c r="EP37" s="137"/>
      <c r="EQ37" s="138"/>
      <c r="ER37" s="138"/>
      <c r="ES37" s="138"/>
      <c r="ET37" s="138"/>
      <c r="EU37" s="138"/>
      <c r="EV37" s="138"/>
      <c r="EW37" s="138"/>
      <c r="EX37" s="138"/>
      <c r="EY37" s="138"/>
      <c r="EZ37" s="139"/>
      <c r="FA37" s="139"/>
      <c r="FB37" s="139"/>
      <c r="FC37" s="139"/>
      <c r="FD37" s="139"/>
      <c r="FE37" s="136"/>
      <c r="FF37" s="137"/>
      <c r="FG37" s="138"/>
      <c r="FH37" s="138"/>
      <c r="FI37" s="138"/>
      <c r="FJ37" s="138"/>
      <c r="FK37" s="138"/>
      <c r="FL37" s="138"/>
      <c r="FM37" s="138"/>
      <c r="FN37" s="138"/>
      <c r="FO37" s="138"/>
      <c r="FP37" s="139"/>
      <c r="FQ37" s="139"/>
      <c r="FR37" s="139"/>
      <c r="FS37" s="139"/>
      <c r="FT37" s="139"/>
      <c r="FU37" s="136"/>
      <c r="FV37" s="137"/>
      <c r="FW37" s="138"/>
      <c r="FX37" s="138"/>
      <c r="FY37" s="138"/>
      <c r="FZ37" s="138"/>
      <c r="GA37" s="138"/>
      <c r="GB37" s="138"/>
      <c r="GC37" s="138"/>
      <c r="GD37" s="138"/>
      <c r="GE37" s="138"/>
      <c r="GF37" s="139"/>
      <c r="GG37" s="139"/>
      <c r="GH37" s="139"/>
      <c r="GI37" s="139"/>
      <c r="GJ37" s="139"/>
      <c r="GK37" s="136"/>
      <c r="GL37" s="137"/>
      <c r="GM37" s="138"/>
      <c r="GN37" s="138"/>
      <c r="GO37" s="138"/>
      <c r="GP37" s="138"/>
      <c r="GQ37" s="138"/>
      <c r="GR37" s="138"/>
      <c r="GS37" s="138"/>
      <c r="GT37" s="138"/>
      <c r="GU37" s="138"/>
      <c r="GV37" s="139"/>
      <c r="GW37" s="139"/>
      <c r="GX37" s="139"/>
      <c r="GY37" s="139"/>
      <c r="GZ37" s="139"/>
      <c r="HA37" s="136"/>
      <c r="HB37" s="137"/>
      <c r="HC37" s="138"/>
      <c r="HD37" s="138"/>
      <c r="HE37" s="138"/>
      <c r="HF37" s="138"/>
      <c r="HG37" s="138"/>
      <c r="HH37" s="138"/>
      <c r="HI37" s="138"/>
      <c r="HJ37" s="138"/>
      <c r="HK37" s="138"/>
      <c r="HL37" s="139"/>
      <c r="HM37" s="139"/>
      <c r="HN37" s="139"/>
      <c r="HO37" s="139"/>
      <c r="HP37" s="139"/>
      <c r="HQ37" s="136"/>
      <c r="HR37" s="137"/>
      <c r="HS37" s="138"/>
      <c r="HT37" s="138"/>
      <c r="HU37" s="138"/>
      <c r="HV37" s="138"/>
      <c r="HW37" s="138"/>
      <c r="HX37" s="138"/>
      <c r="HY37" s="138"/>
      <c r="HZ37" s="138"/>
      <c r="IA37" s="138"/>
      <c r="IB37" s="139"/>
      <c r="IC37" s="139"/>
      <c r="ID37" s="139"/>
      <c r="IE37" s="139"/>
      <c r="IF37" s="139"/>
      <c r="IG37" s="136"/>
      <c r="IH37" s="137"/>
      <c r="II37" s="138"/>
      <c r="IJ37" s="138"/>
      <c r="IK37" s="138"/>
      <c r="IL37" s="138"/>
      <c r="IM37" s="138"/>
      <c r="IN37" s="138"/>
      <c r="IO37" s="138"/>
      <c r="IP37" s="138"/>
      <c r="IQ37" s="138"/>
      <c r="IR37" s="139"/>
      <c r="IS37" s="139"/>
      <c r="IT37" s="139"/>
      <c r="IU37" s="139"/>
      <c r="IV37" s="139"/>
    </row>
    <row r="38" spans="1:256" x14ac:dyDescent="0.2">
      <c r="A38" s="136"/>
      <c r="B38" s="137"/>
      <c r="C38" s="138"/>
      <c r="D38" s="138"/>
      <c r="E38" s="138"/>
      <c r="F38" s="138"/>
      <c r="G38" s="138"/>
      <c r="H38" s="138"/>
      <c r="I38" s="138"/>
      <c r="J38" s="138"/>
      <c r="K38" s="138"/>
      <c r="L38" s="139"/>
      <c r="M38" s="139"/>
      <c r="N38" s="139"/>
      <c r="O38" s="139"/>
      <c r="P38" s="139"/>
      <c r="V38" s="138"/>
      <c r="W38" s="138"/>
      <c r="X38" s="138"/>
      <c r="Y38" s="138"/>
      <c r="Z38" s="138"/>
      <c r="AA38" s="138"/>
      <c r="AB38" s="139"/>
      <c r="AC38" s="139"/>
      <c r="AD38" s="139"/>
      <c r="AE38" s="139"/>
      <c r="AF38" s="139"/>
      <c r="AG38" s="136"/>
      <c r="AH38" s="137"/>
      <c r="AI38" s="138"/>
      <c r="AJ38" s="138"/>
      <c r="AK38" s="138"/>
      <c r="AL38" s="138"/>
      <c r="AM38" s="138"/>
      <c r="AN38" s="138"/>
      <c r="AO38" s="138"/>
      <c r="AP38" s="138"/>
      <c r="AQ38" s="138"/>
      <c r="AR38" s="139"/>
      <c r="AS38" s="139"/>
      <c r="AT38" s="139"/>
      <c r="AU38" s="139"/>
      <c r="AV38" s="139"/>
      <c r="AW38" s="136"/>
      <c r="AX38" s="137"/>
      <c r="AY38" s="138"/>
      <c r="AZ38" s="138"/>
      <c r="BA38" s="138"/>
      <c r="BB38" s="138"/>
      <c r="BC38" s="138"/>
      <c r="BD38" s="138"/>
      <c r="BE38" s="138"/>
      <c r="BF38" s="138"/>
      <c r="BG38" s="138"/>
      <c r="BH38" s="139"/>
      <c r="BI38" s="139"/>
      <c r="BJ38" s="139"/>
      <c r="BK38" s="139"/>
      <c r="BL38" s="139"/>
      <c r="BM38" s="136"/>
      <c r="BN38" s="137"/>
      <c r="BO38" s="138"/>
      <c r="BP38" s="138"/>
      <c r="BQ38" s="138"/>
      <c r="BR38" s="138"/>
      <c r="BS38" s="138"/>
      <c r="BT38" s="138"/>
      <c r="BU38" s="138"/>
      <c r="BV38" s="138"/>
      <c r="BW38" s="138"/>
      <c r="BX38" s="139"/>
      <c r="BY38" s="139"/>
      <c r="BZ38" s="139"/>
      <c r="CA38" s="139"/>
      <c r="CB38" s="139"/>
      <c r="CC38" s="136"/>
      <c r="CD38" s="137"/>
      <c r="CE38" s="138"/>
      <c r="CF38" s="138"/>
      <c r="CG38" s="138"/>
      <c r="CH38" s="138"/>
      <c r="CI38" s="138"/>
      <c r="CJ38" s="138"/>
      <c r="CK38" s="138"/>
      <c r="CL38" s="138"/>
      <c r="CM38" s="138"/>
      <c r="CN38" s="139"/>
      <c r="CO38" s="139"/>
      <c r="CP38" s="139"/>
      <c r="CQ38" s="139"/>
      <c r="CR38" s="139"/>
      <c r="CS38" s="136"/>
      <c r="CT38" s="137"/>
      <c r="CU38" s="138"/>
      <c r="CV38" s="138"/>
      <c r="CW38" s="138"/>
      <c r="CX38" s="138"/>
      <c r="CY38" s="138"/>
      <c r="CZ38" s="138"/>
      <c r="DA38" s="138"/>
      <c r="DB38" s="138"/>
      <c r="DC38" s="138"/>
      <c r="DD38" s="139"/>
      <c r="DE38" s="139"/>
      <c r="DF38" s="139"/>
      <c r="DG38" s="139"/>
      <c r="DH38" s="139"/>
      <c r="DI38" s="136"/>
      <c r="DJ38" s="137"/>
      <c r="DK38" s="138"/>
      <c r="DL38" s="138"/>
      <c r="DM38" s="138"/>
      <c r="DN38" s="138"/>
      <c r="DO38" s="138"/>
      <c r="DP38" s="138"/>
      <c r="DQ38" s="138"/>
      <c r="DR38" s="138"/>
      <c r="DS38" s="138"/>
      <c r="DT38" s="139"/>
      <c r="DU38" s="139"/>
      <c r="DV38" s="139"/>
      <c r="DW38" s="139"/>
      <c r="DX38" s="139"/>
      <c r="DY38" s="136"/>
      <c r="DZ38" s="137"/>
      <c r="EA38" s="138"/>
      <c r="EB38" s="138"/>
      <c r="EC38" s="138"/>
      <c r="ED38" s="138"/>
      <c r="EE38" s="138"/>
      <c r="EF38" s="138"/>
      <c r="EG38" s="138"/>
      <c r="EH38" s="138"/>
      <c r="EI38" s="138"/>
      <c r="EJ38" s="139"/>
      <c r="EK38" s="139"/>
      <c r="EL38" s="139"/>
      <c r="EM38" s="139"/>
      <c r="EN38" s="139"/>
      <c r="EO38" s="136"/>
      <c r="EP38" s="137"/>
      <c r="EQ38" s="138"/>
      <c r="ER38" s="138"/>
      <c r="ES38" s="138"/>
      <c r="ET38" s="138"/>
      <c r="EU38" s="138"/>
      <c r="EV38" s="138"/>
      <c r="EW38" s="138"/>
      <c r="EX38" s="138"/>
      <c r="EY38" s="138"/>
      <c r="EZ38" s="139"/>
      <c r="FA38" s="139"/>
      <c r="FB38" s="139"/>
      <c r="FC38" s="139"/>
      <c r="FD38" s="139"/>
      <c r="FE38" s="136"/>
      <c r="FF38" s="137"/>
      <c r="FG38" s="138"/>
      <c r="FH38" s="138"/>
      <c r="FI38" s="138"/>
      <c r="FJ38" s="138"/>
      <c r="FK38" s="138"/>
      <c r="FL38" s="138"/>
      <c r="FM38" s="138"/>
      <c r="FN38" s="138"/>
      <c r="FO38" s="138"/>
      <c r="FP38" s="139"/>
      <c r="FQ38" s="139"/>
      <c r="FR38" s="139"/>
      <c r="FS38" s="139"/>
      <c r="FT38" s="139"/>
      <c r="FU38" s="136"/>
      <c r="FV38" s="137"/>
      <c r="FW38" s="138"/>
      <c r="FX38" s="138"/>
      <c r="FY38" s="138"/>
      <c r="FZ38" s="138"/>
      <c r="GA38" s="138"/>
      <c r="GB38" s="138"/>
      <c r="GC38" s="138"/>
      <c r="GD38" s="138"/>
      <c r="GE38" s="138"/>
      <c r="GF38" s="139"/>
      <c r="GG38" s="139"/>
      <c r="GH38" s="139"/>
      <c r="GI38" s="139"/>
      <c r="GJ38" s="139"/>
      <c r="GK38" s="136"/>
      <c r="GL38" s="137"/>
      <c r="GM38" s="138"/>
      <c r="GN38" s="138"/>
      <c r="GO38" s="138"/>
      <c r="GP38" s="138"/>
      <c r="GQ38" s="138"/>
      <c r="GR38" s="138"/>
      <c r="GS38" s="138"/>
      <c r="GT38" s="138"/>
      <c r="GU38" s="138"/>
      <c r="GV38" s="139"/>
      <c r="GW38" s="139"/>
      <c r="GX38" s="139"/>
      <c r="GY38" s="139"/>
      <c r="GZ38" s="139"/>
      <c r="HA38" s="136"/>
      <c r="HB38" s="137"/>
      <c r="HC38" s="138"/>
      <c r="HD38" s="138"/>
      <c r="HE38" s="138"/>
      <c r="HF38" s="138"/>
      <c r="HG38" s="138"/>
      <c r="HH38" s="138"/>
      <c r="HI38" s="138"/>
      <c r="HJ38" s="138"/>
      <c r="HK38" s="138"/>
      <c r="HL38" s="139"/>
      <c r="HM38" s="139"/>
      <c r="HN38" s="139"/>
      <c r="HO38" s="139"/>
      <c r="HP38" s="139"/>
      <c r="HQ38" s="136"/>
      <c r="HR38" s="137"/>
      <c r="HS38" s="138"/>
      <c r="HT38" s="138"/>
      <c r="HU38" s="138"/>
      <c r="HV38" s="138"/>
      <c r="HW38" s="138"/>
      <c r="HX38" s="138"/>
      <c r="HY38" s="138"/>
      <c r="HZ38" s="138"/>
      <c r="IA38" s="138"/>
      <c r="IB38" s="139"/>
      <c r="IC38" s="139"/>
      <c r="ID38" s="139"/>
      <c r="IE38" s="139"/>
      <c r="IF38" s="139"/>
      <c r="IG38" s="136"/>
      <c r="IH38" s="137"/>
      <c r="II38" s="138"/>
      <c r="IJ38" s="138"/>
      <c r="IK38" s="138"/>
      <c r="IL38" s="138"/>
      <c r="IM38" s="138"/>
      <c r="IN38" s="138"/>
      <c r="IO38" s="138"/>
      <c r="IP38" s="138"/>
      <c r="IQ38" s="138"/>
      <c r="IR38" s="139"/>
      <c r="IS38" s="139"/>
      <c r="IT38" s="139"/>
      <c r="IU38" s="139"/>
      <c r="IV38" s="139"/>
    </row>
    <row r="39" spans="1:256" ht="15" x14ac:dyDescent="0.2">
      <c r="A39" s="322" t="s">
        <v>200</v>
      </c>
      <c r="B39" s="322"/>
      <c r="C39" s="322"/>
      <c r="D39" s="322"/>
      <c r="E39" s="322"/>
      <c r="F39" s="322"/>
      <c r="G39" s="322"/>
      <c r="H39" s="322"/>
      <c r="I39" s="322"/>
      <c r="J39" s="322"/>
      <c r="K39" s="322"/>
      <c r="L39" s="322"/>
      <c r="M39" s="322"/>
      <c r="N39" s="322"/>
    </row>
    <row r="40" spans="1:256" ht="15" x14ac:dyDescent="0.2">
      <c r="A40" s="322" t="s">
        <v>201</v>
      </c>
      <c r="B40" s="322"/>
      <c r="C40" s="322"/>
      <c r="D40" s="322"/>
      <c r="E40" s="322"/>
      <c r="F40" s="322"/>
      <c r="G40" s="322"/>
      <c r="H40" s="322"/>
      <c r="I40" s="322"/>
      <c r="J40" s="322"/>
      <c r="K40" s="322"/>
      <c r="L40" s="322"/>
      <c r="M40" s="322"/>
      <c r="N40" s="322"/>
    </row>
    <row r="41" spans="1:256" ht="15" x14ac:dyDescent="0.2">
      <c r="A41" s="322" t="s">
        <v>202</v>
      </c>
      <c r="B41" s="322"/>
      <c r="C41" s="322"/>
      <c r="D41" s="322"/>
      <c r="E41" s="322"/>
      <c r="F41" s="322"/>
      <c r="G41" s="322"/>
      <c r="H41" s="322"/>
      <c r="I41" s="322"/>
      <c r="J41" s="322"/>
      <c r="K41" s="322"/>
      <c r="L41" s="322"/>
      <c r="M41" s="322"/>
      <c r="N41" s="322"/>
    </row>
    <row r="42" spans="1:256" ht="15" x14ac:dyDescent="0.2">
      <c r="A42" s="322" t="s">
        <v>203</v>
      </c>
      <c r="B42" s="322"/>
      <c r="C42" s="322"/>
      <c r="D42" s="322"/>
      <c r="E42" s="322"/>
      <c r="F42" s="322"/>
      <c r="G42" s="322"/>
      <c r="H42" s="322"/>
      <c r="I42" s="322"/>
      <c r="J42" s="322"/>
      <c r="K42" s="322"/>
      <c r="L42" s="322"/>
      <c r="M42" s="322"/>
      <c r="N42" s="322"/>
    </row>
    <row r="43" spans="1:256" ht="15" x14ac:dyDescent="0.2">
      <c r="A43" s="308" t="s">
        <v>204</v>
      </c>
      <c r="B43" s="308"/>
      <c r="C43" s="308"/>
      <c r="D43" s="308"/>
      <c r="E43" s="308"/>
      <c r="F43" s="308"/>
      <c r="G43" s="308"/>
      <c r="H43" s="308"/>
      <c r="I43" s="308"/>
      <c r="J43" s="308"/>
      <c r="K43" s="308"/>
      <c r="L43" s="308"/>
      <c r="M43" s="308"/>
      <c r="N43" s="308"/>
    </row>
    <row r="44" spans="1:256" ht="15" x14ac:dyDescent="0.2">
      <c r="A44" s="308" t="s">
        <v>205</v>
      </c>
      <c r="B44" s="308"/>
      <c r="C44" s="308"/>
      <c r="D44" s="308"/>
      <c r="E44" s="308"/>
      <c r="F44" s="308"/>
      <c r="G44" s="308"/>
      <c r="H44" s="308"/>
      <c r="I44" s="308"/>
      <c r="J44" s="308"/>
      <c r="K44" s="308"/>
      <c r="L44" s="308"/>
      <c r="M44" s="308"/>
      <c r="N44" s="308"/>
    </row>
    <row r="45" spans="1:256" ht="15" x14ac:dyDescent="0.2">
      <c r="A45" s="308" t="s">
        <v>206</v>
      </c>
      <c r="B45" s="308"/>
      <c r="C45" s="308"/>
      <c r="D45" s="308"/>
      <c r="E45" s="308"/>
      <c r="F45" s="308"/>
      <c r="G45" s="308"/>
      <c r="H45" s="308"/>
      <c r="I45" s="308"/>
      <c r="J45" s="308"/>
      <c r="K45" s="308"/>
      <c r="L45" s="308"/>
      <c r="M45" s="308"/>
      <c r="N45" s="308"/>
    </row>
    <row r="46" spans="1:256" ht="15" x14ac:dyDescent="0.2">
      <c r="A46" s="308" t="s">
        <v>207</v>
      </c>
      <c r="B46" s="308"/>
      <c r="C46" s="308"/>
      <c r="D46" s="308"/>
      <c r="E46" s="308"/>
      <c r="F46" s="308"/>
      <c r="G46" s="308"/>
      <c r="H46" s="308"/>
      <c r="I46" s="308"/>
      <c r="J46" s="308"/>
      <c r="K46" s="308"/>
      <c r="L46" s="308"/>
      <c r="M46" s="308"/>
      <c r="N46" s="308"/>
    </row>
    <row r="47" spans="1:256" s="208" customFormat="1" ht="15" x14ac:dyDescent="0.2">
      <c r="A47" s="214"/>
      <c r="B47" s="214"/>
      <c r="C47" s="214"/>
      <c r="D47" s="214"/>
      <c r="E47" s="214"/>
      <c r="F47" s="214"/>
      <c r="G47" s="214"/>
      <c r="H47" s="214"/>
      <c r="I47" s="214"/>
      <c r="J47" s="214"/>
      <c r="K47" s="214"/>
      <c r="L47" s="214"/>
      <c r="M47" s="214"/>
      <c r="N47" s="214"/>
    </row>
    <row r="48" spans="1:256" ht="15.75" x14ac:dyDescent="0.2">
      <c r="A48" s="26"/>
      <c r="B48" s="323" t="s">
        <v>256</v>
      </c>
      <c r="C48" s="323"/>
      <c r="D48" s="323"/>
      <c r="E48" s="323"/>
      <c r="F48" s="323"/>
      <c r="G48" s="323"/>
      <c r="H48" s="323"/>
      <c r="I48" s="323"/>
      <c r="J48" s="323"/>
      <c r="K48" s="323"/>
      <c r="L48" s="323"/>
      <c r="M48" s="323"/>
      <c r="N48" s="323"/>
    </row>
    <row r="49" spans="1:14" ht="15.75" customHeight="1" x14ac:dyDescent="0.2">
      <c r="A49" s="129"/>
      <c r="B49" s="317"/>
      <c r="C49" s="318"/>
      <c r="D49" s="319" t="s">
        <v>191</v>
      </c>
      <c r="E49" s="320"/>
      <c r="F49" s="320"/>
      <c r="G49" s="320"/>
      <c r="H49" s="321"/>
      <c r="I49" s="319" t="s">
        <v>192</v>
      </c>
      <c r="J49" s="320"/>
      <c r="K49" s="320"/>
      <c r="L49" s="320"/>
      <c r="M49" s="320"/>
      <c r="N49" s="321"/>
    </row>
    <row r="50" spans="1:14" ht="15" x14ac:dyDescent="0.2">
      <c r="A50" s="130"/>
      <c r="B50" s="311" t="s">
        <v>17</v>
      </c>
      <c r="C50" s="311"/>
      <c r="D50" s="131" t="s">
        <v>193</v>
      </c>
      <c r="E50" s="312" t="s">
        <v>194</v>
      </c>
      <c r="F50" s="313"/>
      <c r="G50" s="312" t="s">
        <v>195</v>
      </c>
      <c r="H50" s="313"/>
      <c r="I50" s="312" t="s">
        <v>193</v>
      </c>
      <c r="J50" s="313"/>
      <c r="K50" s="312" t="s">
        <v>194</v>
      </c>
      <c r="L50" s="313"/>
      <c r="M50" s="312" t="s">
        <v>195</v>
      </c>
      <c r="N50" s="313"/>
    </row>
    <row r="51" spans="1:14" ht="15" x14ac:dyDescent="0.2">
      <c r="A51" s="129"/>
      <c r="B51" s="298">
        <v>1</v>
      </c>
      <c r="C51" s="298"/>
      <c r="D51" s="132">
        <v>82.5</v>
      </c>
      <c r="E51" s="299">
        <v>85.5</v>
      </c>
      <c r="F51" s="300"/>
      <c r="G51" s="299">
        <v>77</v>
      </c>
      <c r="H51" s="300"/>
      <c r="I51" s="299">
        <v>82.5</v>
      </c>
      <c r="J51" s="300"/>
      <c r="K51" s="299">
        <v>85.5</v>
      </c>
      <c r="L51" s="300"/>
      <c r="M51" s="299">
        <v>77</v>
      </c>
      <c r="N51" s="300"/>
    </row>
    <row r="52" spans="1:14" ht="15" x14ac:dyDescent="0.2">
      <c r="A52" s="130"/>
      <c r="B52" s="298">
        <v>1.5</v>
      </c>
      <c r="C52" s="298"/>
      <c r="D52" s="132">
        <v>86.5</v>
      </c>
      <c r="E52" s="299">
        <v>86.5</v>
      </c>
      <c r="F52" s="300"/>
      <c r="G52" s="299">
        <v>84</v>
      </c>
      <c r="H52" s="300"/>
      <c r="I52" s="299">
        <v>87.5</v>
      </c>
      <c r="J52" s="300"/>
      <c r="K52" s="299">
        <v>86.5</v>
      </c>
      <c r="L52" s="300"/>
      <c r="M52" s="299">
        <v>84</v>
      </c>
      <c r="N52" s="300"/>
    </row>
    <row r="53" spans="1:14" ht="15" x14ac:dyDescent="0.2">
      <c r="A53" s="129"/>
      <c r="B53" s="298">
        <v>2</v>
      </c>
      <c r="C53" s="298"/>
      <c r="D53" s="132">
        <v>87.5</v>
      </c>
      <c r="E53" s="299">
        <v>86.5</v>
      </c>
      <c r="F53" s="300"/>
      <c r="G53" s="299">
        <v>85.5</v>
      </c>
      <c r="H53" s="300"/>
      <c r="I53" s="299">
        <v>88.5</v>
      </c>
      <c r="J53" s="300"/>
      <c r="K53" s="299">
        <v>86.5</v>
      </c>
      <c r="L53" s="300"/>
      <c r="M53" s="299">
        <v>85.5</v>
      </c>
      <c r="N53" s="300"/>
    </row>
    <row r="54" spans="1:14" ht="15" x14ac:dyDescent="0.2">
      <c r="A54" s="130"/>
      <c r="B54" s="298">
        <v>3</v>
      </c>
      <c r="C54" s="298"/>
      <c r="D54" s="132">
        <v>88.5</v>
      </c>
      <c r="E54" s="299">
        <v>89.5</v>
      </c>
      <c r="F54" s="300"/>
      <c r="G54" s="299">
        <v>85.5</v>
      </c>
      <c r="H54" s="300"/>
      <c r="I54" s="299">
        <v>89.5</v>
      </c>
      <c r="J54" s="300"/>
      <c r="K54" s="299">
        <v>89.5</v>
      </c>
      <c r="L54" s="300"/>
      <c r="M54" s="299">
        <v>86.5</v>
      </c>
      <c r="N54" s="300"/>
    </row>
    <row r="55" spans="1:14" x14ac:dyDescent="0.2">
      <c r="A55" s="26"/>
      <c r="B55" s="298">
        <v>5</v>
      </c>
      <c r="C55" s="298"/>
      <c r="D55" s="132">
        <v>89.5</v>
      </c>
      <c r="E55" s="299">
        <v>89.5</v>
      </c>
      <c r="F55" s="300"/>
      <c r="G55" s="299">
        <v>86.5</v>
      </c>
      <c r="H55" s="300"/>
      <c r="I55" s="299">
        <v>89.5</v>
      </c>
      <c r="J55" s="300"/>
      <c r="K55" s="299">
        <v>89.5</v>
      </c>
      <c r="L55" s="300"/>
      <c r="M55" s="299">
        <v>88.5</v>
      </c>
      <c r="N55" s="300"/>
    </row>
    <row r="56" spans="1:14" x14ac:dyDescent="0.2">
      <c r="A56" s="26"/>
      <c r="B56" s="298">
        <v>7.5</v>
      </c>
      <c r="C56" s="298"/>
      <c r="D56" s="132">
        <v>90.2</v>
      </c>
      <c r="E56" s="299">
        <v>91</v>
      </c>
      <c r="F56" s="300"/>
      <c r="G56" s="299">
        <v>88.5</v>
      </c>
      <c r="H56" s="300"/>
      <c r="I56" s="299">
        <v>91</v>
      </c>
      <c r="J56" s="300"/>
      <c r="K56" s="299">
        <v>91.7</v>
      </c>
      <c r="L56" s="300"/>
      <c r="M56" s="299">
        <v>89.5</v>
      </c>
      <c r="N56" s="300"/>
    </row>
    <row r="57" spans="1:14" x14ac:dyDescent="0.2">
      <c r="A57" s="26"/>
      <c r="B57" s="298">
        <v>10</v>
      </c>
      <c r="C57" s="298"/>
      <c r="D57" s="132">
        <v>91.7</v>
      </c>
      <c r="E57" s="299">
        <v>91.7</v>
      </c>
      <c r="F57" s="300"/>
      <c r="G57" s="299">
        <v>89.5</v>
      </c>
      <c r="H57" s="300"/>
      <c r="I57" s="299">
        <v>91</v>
      </c>
      <c r="J57" s="300"/>
      <c r="K57" s="299">
        <v>91.7</v>
      </c>
      <c r="L57" s="300"/>
      <c r="M57" s="299">
        <v>90.2</v>
      </c>
      <c r="N57" s="300"/>
    </row>
    <row r="58" spans="1:14" x14ac:dyDescent="0.2">
      <c r="A58" s="26"/>
      <c r="B58" s="298">
        <v>15</v>
      </c>
      <c r="C58" s="298"/>
      <c r="D58" s="132">
        <v>91.7</v>
      </c>
      <c r="E58" s="299">
        <v>93</v>
      </c>
      <c r="F58" s="300"/>
      <c r="G58" s="299">
        <v>90.2</v>
      </c>
      <c r="H58" s="300"/>
      <c r="I58" s="299">
        <v>91.7</v>
      </c>
      <c r="J58" s="300"/>
      <c r="K58" s="299">
        <v>92.4</v>
      </c>
      <c r="L58" s="300"/>
      <c r="M58" s="299">
        <v>91</v>
      </c>
      <c r="N58" s="300"/>
    </row>
    <row r="59" spans="1:14" x14ac:dyDescent="0.2">
      <c r="A59" s="26"/>
      <c r="B59" s="298">
        <v>20</v>
      </c>
      <c r="C59" s="298"/>
      <c r="D59" s="132">
        <v>92.4</v>
      </c>
      <c r="E59" s="299">
        <v>93</v>
      </c>
      <c r="F59" s="300"/>
      <c r="G59" s="299">
        <v>91</v>
      </c>
      <c r="H59" s="300"/>
      <c r="I59" s="299">
        <v>91.7</v>
      </c>
      <c r="J59" s="300"/>
      <c r="K59" s="299">
        <v>93</v>
      </c>
      <c r="L59" s="300"/>
      <c r="M59" s="299">
        <v>91</v>
      </c>
      <c r="N59" s="300"/>
    </row>
    <row r="60" spans="1:14" x14ac:dyDescent="0.2">
      <c r="A60" s="26"/>
      <c r="B60" s="298">
        <v>25</v>
      </c>
      <c r="C60" s="298"/>
      <c r="D60" s="132">
        <v>93</v>
      </c>
      <c r="E60" s="299">
        <v>93.6</v>
      </c>
      <c r="F60" s="300"/>
      <c r="G60" s="299">
        <v>91.7</v>
      </c>
      <c r="H60" s="300"/>
      <c r="I60" s="299">
        <v>93</v>
      </c>
      <c r="J60" s="300"/>
      <c r="K60" s="299">
        <v>93.6</v>
      </c>
      <c r="L60" s="300"/>
      <c r="M60" s="299">
        <v>91.7</v>
      </c>
      <c r="N60" s="300"/>
    </row>
    <row r="61" spans="1:14" x14ac:dyDescent="0.2">
      <c r="A61" s="26"/>
      <c r="B61" s="298">
        <v>30</v>
      </c>
      <c r="C61" s="298"/>
      <c r="D61" s="132">
        <v>93.6</v>
      </c>
      <c r="E61" s="299">
        <v>94.1</v>
      </c>
      <c r="F61" s="300"/>
      <c r="G61" s="299">
        <v>91.7</v>
      </c>
      <c r="H61" s="300"/>
      <c r="I61" s="299">
        <v>93</v>
      </c>
      <c r="J61" s="300"/>
      <c r="K61" s="299">
        <v>93.6</v>
      </c>
      <c r="L61" s="300"/>
      <c r="M61" s="299">
        <v>91.7</v>
      </c>
      <c r="N61" s="300"/>
    </row>
    <row r="62" spans="1:14" x14ac:dyDescent="0.2">
      <c r="A62" s="26"/>
      <c r="B62" s="298">
        <v>40</v>
      </c>
      <c r="C62" s="298"/>
      <c r="D62" s="132">
        <v>94.1</v>
      </c>
      <c r="E62" s="299">
        <v>94.1</v>
      </c>
      <c r="F62" s="300"/>
      <c r="G62" s="299">
        <v>92.4</v>
      </c>
      <c r="H62" s="300"/>
      <c r="I62" s="299">
        <v>94.1</v>
      </c>
      <c r="J62" s="300"/>
      <c r="K62" s="299">
        <v>94.1</v>
      </c>
      <c r="L62" s="300"/>
      <c r="M62" s="299">
        <v>92.4</v>
      </c>
      <c r="N62" s="300"/>
    </row>
    <row r="63" spans="1:14" x14ac:dyDescent="0.2">
      <c r="A63" s="26"/>
      <c r="B63" s="298">
        <v>50</v>
      </c>
      <c r="C63" s="298"/>
      <c r="D63" s="132">
        <v>94.1</v>
      </c>
      <c r="E63" s="299">
        <v>94.5</v>
      </c>
      <c r="F63" s="300"/>
      <c r="G63" s="299">
        <v>93</v>
      </c>
      <c r="H63" s="300"/>
      <c r="I63" s="299">
        <v>94.1</v>
      </c>
      <c r="J63" s="300"/>
      <c r="K63" s="299">
        <v>94.5</v>
      </c>
      <c r="L63" s="300"/>
      <c r="M63" s="299">
        <v>93</v>
      </c>
      <c r="N63" s="300"/>
    </row>
    <row r="64" spans="1:14" x14ac:dyDescent="0.2">
      <c r="A64" s="26"/>
      <c r="B64" s="298">
        <v>60</v>
      </c>
      <c r="C64" s="298"/>
      <c r="D64" s="132">
        <v>94.5</v>
      </c>
      <c r="E64" s="299">
        <v>95</v>
      </c>
      <c r="F64" s="300"/>
      <c r="G64" s="299">
        <v>93.6</v>
      </c>
      <c r="H64" s="300"/>
      <c r="I64" s="299">
        <v>94.5</v>
      </c>
      <c r="J64" s="300"/>
      <c r="K64" s="299">
        <v>95</v>
      </c>
      <c r="L64" s="300"/>
      <c r="M64" s="299">
        <v>93.6</v>
      </c>
      <c r="N64" s="300"/>
    </row>
    <row r="65" spans="1:14" x14ac:dyDescent="0.2">
      <c r="A65" s="26"/>
      <c r="B65" s="298">
        <v>75</v>
      </c>
      <c r="C65" s="298"/>
      <c r="D65" s="132">
        <v>94.5</v>
      </c>
      <c r="E65" s="299">
        <v>95</v>
      </c>
      <c r="F65" s="300"/>
      <c r="G65" s="299">
        <v>93.6</v>
      </c>
      <c r="H65" s="300"/>
      <c r="I65" s="299">
        <v>94.5</v>
      </c>
      <c r="J65" s="300"/>
      <c r="K65" s="299">
        <v>95.4</v>
      </c>
      <c r="L65" s="300"/>
      <c r="M65" s="299">
        <v>93.6</v>
      </c>
      <c r="N65" s="300"/>
    </row>
    <row r="66" spans="1:14" x14ac:dyDescent="0.2">
      <c r="A66" s="26"/>
      <c r="B66" s="298">
        <v>100</v>
      </c>
      <c r="C66" s="298"/>
      <c r="D66" s="132">
        <v>95</v>
      </c>
      <c r="E66" s="299">
        <v>95.4</v>
      </c>
      <c r="F66" s="300"/>
      <c r="G66" s="299">
        <v>93.6</v>
      </c>
      <c r="H66" s="300"/>
      <c r="I66" s="299">
        <v>95</v>
      </c>
      <c r="J66" s="300"/>
      <c r="K66" s="299">
        <v>95.4</v>
      </c>
      <c r="L66" s="300"/>
      <c r="M66" s="299">
        <v>94.1</v>
      </c>
      <c r="N66" s="300"/>
    </row>
    <row r="67" spans="1:14" x14ac:dyDescent="0.2">
      <c r="A67" s="26"/>
      <c r="B67" s="298">
        <v>125</v>
      </c>
      <c r="C67" s="298"/>
      <c r="D67" s="132">
        <v>95</v>
      </c>
      <c r="E67" s="299">
        <v>95.4</v>
      </c>
      <c r="F67" s="300"/>
      <c r="G67" s="299">
        <v>94.1</v>
      </c>
      <c r="H67" s="300"/>
      <c r="I67" s="299">
        <v>95</v>
      </c>
      <c r="J67" s="300"/>
      <c r="K67" s="299">
        <v>95.4</v>
      </c>
      <c r="L67" s="300"/>
      <c r="M67" s="299">
        <v>95</v>
      </c>
      <c r="N67" s="300"/>
    </row>
    <row r="68" spans="1:14" x14ac:dyDescent="0.2">
      <c r="A68" s="26"/>
      <c r="B68" s="298">
        <v>150</v>
      </c>
      <c r="C68" s="298"/>
      <c r="D68" s="132">
        <v>95.4</v>
      </c>
      <c r="E68" s="299">
        <v>95.8</v>
      </c>
      <c r="F68" s="300"/>
      <c r="G68" s="299">
        <v>94.1</v>
      </c>
      <c r="H68" s="300"/>
      <c r="I68" s="299">
        <v>95.8</v>
      </c>
      <c r="J68" s="300"/>
      <c r="K68" s="299">
        <v>95.8</v>
      </c>
      <c r="L68" s="300"/>
      <c r="M68" s="299">
        <v>95</v>
      </c>
      <c r="N68" s="300"/>
    </row>
    <row r="69" spans="1:14" x14ac:dyDescent="0.2">
      <c r="A69" s="133"/>
      <c r="B69" s="298">
        <v>200</v>
      </c>
      <c r="C69" s="298"/>
      <c r="D69" s="132">
        <v>95.4</v>
      </c>
      <c r="E69" s="299">
        <v>95.8</v>
      </c>
      <c r="F69" s="300"/>
      <c r="G69" s="299">
        <v>95</v>
      </c>
      <c r="H69" s="300"/>
      <c r="I69" s="299">
        <v>95.8</v>
      </c>
      <c r="J69" s="300"/>
      <c r="K69" s="299">
        <v>96.2</v>
      </c>
      <c r="L69" s="300"/>
      <c r="M69" s="299">
        <v>95.4</v>
      </c>
      <c r="N69" s="300"/>
    </row>
    <row r="70" spans="1:14" x14ac:dyDescent="0.2">
      <c r="A70" s="133"/>
      <c r="B70" s="298">
        <v>250</v>
      </c>
      <c r="C70" s="298"/>
      <c r="D70" s="132">
        <v>95.4</v>
      </c>
      <c r="E70" s="299">
        <v>95.8</v>
      </c>
      <c r="F70" s="300"/>
      <c r="G70" s="299">
        <v>95</v>
      </c>
      <c r="H70" s="300"/>
      <c r="I70" s="299">
        <v>95.8</v>
      </c>
      <c r="J70" s="300"/>
      <c r="K70" s="299">
        <v>96.2</v>
      </c>
      <c r="L70" s="300"/>
      <c r="M70" s="299">
        <v>95.8</v>
      </c>
      <c r="N70" s="300"/>
    </row>
    <row r="71" spans="1:14" x14ac:dyDescent="0.2">
      <c r="A71" s="133"/>
      <c r="B71" s="133"/>
      <c r="C71" s="133"/>
      <c r="D71" s="133"/>
      <c r="E71" s="133"/>
      <c r="F71" s="133"/>
      <c r="G71" s="26"/>
      <c r="H71" s="26"/>
      <c r="I71" s="26"/>
      <c r="J71" s="26"/>
      <c r="K71" s="26"/>
      <c r="L71" s="26"/>
      <c r="M71" s="26"/>
      <c r="N71" s="26"/>
    </row>
    <row r="72" spans="1:14" x14ac:dyDescent="0.2">
      <c r="A72" s="26"/>
      <c r="B72" s="26"/>
      <c r="C72" s="26"/>
      <c r="D72" s="26"/>
      <c r="E72" s="26"/>
      <c r="F72" s="26"/>
      <c r="G72" s="26"/>
      <c r="H72" s="26"/>
      <c r="I72" s="26"/>
      <c r="J72" s="26"/>
      <c r="K72" s="26"/>
      <c r="L72" s="26"/>
      <c r="M72" s="26"/>
      <c r="N72" s="26"/>
    </row>
    <row r="73" spans="1:14" ht="15.75" x14ac:dyDescent="0.2">
      <c r="A73" s="26"/>
      <c r="B73" s="304" t="s">
        <v>257</v>
      </c>
      <c r="C73" s="304"/>
      <c r="D73" s="304"/>
      <c r="E73" s="304"/>
      <c r="F73" s="304"/>
      <c r="G73" s="304"/>
      <c r="H73" s="304"/>
      <c r="I73" s="304"/>
      <c r="J73" s="304"/>
      <c r="K73" s="304"/>
      <c r="L73" s="304"/>
      <c r="M73" s="304"/>
      <c r="N73" s="30"/>
    </row>
    <row r="74" spans="1:14" ht="14.25" x14ac:dyDescent="0.2">
      <c r="A74" s="26"/>
      <c r="B74" s="26"/>
      <c r="C74" s="26"/>
      <c r="D74" s="26"/>
      <c r="E74" s="134" t="s">
        <v>17</v>
      </c>
      <c r="F74" s="305" t="s">
        <v>196</v>
      </c>
      <c r="G74" s="306"/>
      <c r="H74" s="306"/>
      <c r="I74" s="306"/>
      <c r="J74" s="307"/>
      <c r="K74" s="26"/>
      <c r="L74" s="26"/>
      <c r="M74" s="26"/>
      <c r="N74" s="26"/>
    </row>
    <row r="75" spans="1:14" x14ac:dyDescent="0.2">
      <c r="A75" s="26"/>
      <c r="B75" s="26"/>
      <c r="C75" s="26"/>
      <c r="D75" s="26"/>
      <c r="E75" s="135">
        <v>7.5</v>
      </c>
      <c r="F75" s="301" t="s">
        <v>197</v>
      </c>
      <c r="G75" s="302"/>
      <c r="H75" s="302"/>
      <c r="I75" s="302"/>
      <c r="J75" s="303"/>
      <c r="K75" s="26"/>
      <c r="L75" s="26"/>
      <c r="M75" s="26"/>
      <c r="N75" s="26"/>
    </row>
    <row r="76" spans="1:14" x14ac:dyDescent="0.2">
      <c r="A76" s="26"/>
      <c r="B76" s="26"/>
      <c r="C76" s="26"/>
      <c r="D76" s="26"/>
      <c r="E76" s="135">
        <v>10</v>
      </c>
      <c r="F76" s="301" t="s">
        <v>198</v>
      </c>
      <c r="G76" s="302"/>
      <c r="H76" s="302"/>
      <c r="I76" s="302"/>
      <c r="J76" s="303"/>
      <c r="K76" s="26"/>
      <c r="L76" s="26"/>
      <c r="M76" s="26"/>
      <c r="N76" s="26"/>
    </row>
    <row r="77" spans="1:14" x14ac:dyDescent="0.2">
      <c r="A77" s="26"/>
      <c r="B77" s="26"/>
      <c r="C77" s="26"/>
      <c r="D77" s="26"/>
      <c r="E77" s="135">
        <v>15</v>
      </c>
      <c r="F77" s="301" t="s">
        <v>199</v>
      </c>
      <c r="G77" s="302"/>
      <c r="H77" s="302"/>
      <c r="I77" s="302"/>
      <c r="J77" s="303"/>
      <c r="K77" s="26"/>
      <c r="L77" s="26"/>
      <c r="M77" s="26"/>
      <c r="N77" s="26"/>
    </row>
    <row r="78" spans="1:14" x14ac:dyDescent="0.2">
      <c r="A78" s="26"/>
      <c r="B78" s="26"/>
      <c r="C78" s="26"/>
      <c r="D78" s="26"/>
      <c r="E78" s="135">
        <v>20</v>
      </c>
      <c r="F78" s="301" t="s">
        <v>199</v>
      </c>
      <c r="G78" s="302"/>
      <c r="H78" s="302"/>
      <c r="I78" s="302"/>
      <c r="J78" s="303"/>
      <c r="K78" s="26"/>
      <c r="L78" s="26"/>
      <c r="M78" s="26"/>
      <c r="N78" s="26"/>
    </row>
    <row r="79" spans="1:14" x14ac:dyDescent="0.2">
      <c r="A79" s="26"/>
      <c r="B79" s="26"/>
      <c r="C79" s="26"/>
      <c r="D79" s="26"/>
      <c r="E79" s="135">
        <v>30</v>
      </c>
      <c r="F79" s="301" t="s">
        <v>199</v>
      </c>
      <c r="G79" s="302"/>
      <c r="H79" s="302"/>
      <c r="I79" s="302"/>
      <c r="J79" s="303"/>
      <c r="K79" s="26"/>
      <c r="L79" s="26"/>
      <c r="M79" s="26"/>
      <c r="N79" s="26"/>
    </row>
    <row r="80" spans="1:14" x14ac:dyDescent="0.2">
      <c r="A80" s="26"/>
      <c r="B80" s="26"/>
      <c r="C80" s="26"/>
      <c r="D80" s="26"/>
      <c r="E80" s="135">
        <v>40</v>
      </c>
      <c r="F80" s="301" t="s">
        <v>199</v>
      </c>
      <c r="G80" s="302"/>
      <c r="H80" s="302"/>
      <c r="I80" s="302"/>
      <c r="J80" s="303"/>
      <c r="K80" s="26"/>
      <c r="L80" s="26"/>
      <c r="M80" s="26"/>
      <c r="N80" s="26"/>
    </row>
    <row r="81" spans="1:14" x14ac:dyDescent="0.2">
      <c r="A81" s="26"/>
      <c r="B81" s="26"/>
      <c r="C81" s="26"/>
      <c r="D81" s="26"/>
      <c r="E81" s="135">
        <v>50</v>
      </c>
      <c r="F81" s="301" t="s">
        <v>199</v>
      </c>
      <c r="G81" s="302"/>
      <c r="H81" s="302"/>
      <c r="I81" s="302"/>
      <c r="J81" s="303"/>
      <c r="K81" s="26"/>
      <c r="L81" s="26"/>
      <c r="M81" s="26"/>
      <c r="N81" s="26"/>
    </row>
    <row r="82" spans="1:14" x14ac:dyDescent="0.2">
      <c r="A82" s="26"/>
      <c r="B82" s="26"/>
      <c r="C82" s="26"/>
      <c r="D82" s="26"/>
      <c r="E82" s="179"/>
      <c r="F82" s="179"/>
      <c r="G82" s="179"/>
      <c r="H82" s="179"/>
      <c r="I82" s="179"/>
      <c r="J82" s="179"/>
      <c r="K82" s="26"/>
      <c r="L82" s="26"/>
      <c r="M82" s="26"/>
      <c r="N82" s="26"/>
    </row>
    <row r="83" spans="1:14" x14ac:dyDescent="0.2">
      <c r="A83" s="180"/>
      <c r="B83" s="180"/>
      <c r="C83" s="180"/>
      <c r="D83" s="180"/>
      <c r="K83" s="180"/>
      <c r="L83" s="180"/>
      <c r="M83" s="180"/>
      <c r="N83" s="180"/>
    </row>
    <row r="84" spans="1:14" x14ac:dyDescent="0.2">
      <c r="A84" s="180"/>
      <c r="B84" s="180"/>
      <c r="C84" s="180"/>
      <c r="D84" s="180"/>
      <c r="K84" s="180"/>
      <c r="L84" s="180"/>
      <c r="M84" s="180"/>
      <c r="N84" s="180"/>
    </row>
    <row r="85" spans="1:14" x14ac:dyDescent="0.2">
      <c r="A85" s="180"/>
      <c r="B85" s="180"/>
      <c r="C85" s="180"/>
      <c r="D85" s="180"/>
      <c r="K85" s="180"/>
      <c r="L85" s="180"/>
      <c r="M85" s="180"/>
      <c r="N85" s="180"/>
    </row>
    <row r="86" spans="1:14" x14ac:dyDescent="0.2">
      <c r="A86" s="180"/>
      <c r="B86" s="180"/>
      <c r="C86" s="180"/>
      <c r="D86" s="180"/>
      <c r="K86" s="180"/>
      <c r="L86" s="180"/>
      <c r="M86" s="180"/>
      <c r="N86" s="180"/>
    </row>
  </sheetData>
  <sheetProtection password="DDFD" sheet="1" objects="1" scenarios="1"/>
  <mergeCells count="321">
    <mergeCell ref="IL30:IO30"/>
    <mergeCell ref="GN30:GO30"/>
    <mergeCell ref="GP30:GS30"/>
    <mergeCell ref="HD30:HE30"/>
    <mergeCell ref="HF30:HI30"/>
    <mergeCell ref="HV30:HY30"/>
    <mergeCell ref="IJ30:IK30"/>
    <mergeCell ref="HT30:HU30"/>
    <mergeCell ref="E19:G19"/>
    <mergeCell ref="E20:G20"/>
    <mergeCell ref="E21:G21"/>
    <mergeCell ref="FJ30:FM30"/>
    <mergeCell ref="HF31:HI31"/>
    <mergeCell ref="E15:G15"/>
    <mergeCell ref="E16:G16"/>
    <mergeCell ref="E17:G17"/>
    <mergeCell ref="E18:G18"/>
    <mergeCell ref="FZ30:GC30"/>
    <mergeCell ref="ED31:EG31"/>
    <mergeCell ref="FX30:FY30"/>
    <mergeCell ref="DL30:DM30"/>
    <mergeCell ref="ER31:ES31"/>
    <mergeCell ref="ET31:EW31"/>
    <mergeCell ref="ER30:ES30"/>
    <mergeCell ref="ET30:EW30"/>
    <mergeCell ref="DN30:DQ30"/>
    <mergeCell ref="EB30:EC30"/>
    <mergeCell ref="ED30:EG30"/>
    <mergeCell ref="FH30:FI30"/>
    <mergeCell ref="CX30:DA30"/>
    <mergeCell ref="CH30:CK30"/>
    <mergeCell ref="CV30:CW30"/>
    <mergeCell ref="FH31:FI31"/>
    <mergeCell ref="FJ31:FM31"/>
    <mergeCell ref="FX31:FY31"/>
    <mergeCell ref="FZ31:GC31"/>
    <mergeCell ref="B6:C6"/>
    <mergeCell ref="B14:C14"/>
    <mergeCell ref="B25:C25"/>
    <mergeCell ref="A5:L5"/>
    <mergeCell ref="CF30:CG30"/>
    <mergeCell ref="AZ30:BA30"/>
    <mergeCell ref="BB30:BE30"/>
    <mergeCell ref="F3:P3"/>
    <mergeCell ref="N11:O11"/>
    <mergeCell ref="N22:O22"/>
    <mergeCell ref="BP30:BQ30"/>
    <mergeCell ref="BR30:BU30"/>
    <mergeCell ref="E14:G14"/>
    <mergeCell ref="E25:G25"/>
    <mergeCell ref="E1:M1"/>
    <mergeCell ref="IL32:IO32"/>
    <mergeCell ref="GN32:GO32"/>
    <mergeCell ref="GP32:GS32"/>
    <mergeCell ref="HD32:HE32"/>
    <mergeCell ref="HF32:HI32"/>
    <mergeCell ref="IL31:IO31"/>
    <mergeCell ref="HT31:HU31"/>
    <mergeCell ref="HV31:HY31"/>
    <mergeCell ref="IJ31:IK31"/>
    <mergeCell ref="HD31:HE31"/>
    <mergeCell ref="AZ31:BA31"/>
    <mergeCell ref="BB31:BE31"/>
    <mergeCell ref="CV31:CW31"/>
    <mergeCell ref="CX31:DA31"/>
    <mergeCell ref="BP31:BQ31"/>
    <mergeCell ref="BR31:BU31"/>
    <mergeCell ref="AZ32:BA32"/>
    <mergeCell ref="EB31:EC31"/>
    <mergeCell ref="IJ32:IK32"/>
    <mergeCell ref="HT32:HU32"/>
    <mergeCell ref="HV32:HY32"/>
    <mergeCell ref="FH32:FI32"/>
    <mergeCell ref="FJ32:FM32"/>
    <mergeCell ref="GN31:GO31"/>
    <mergeCell ref="GP31:GS31"/>
    <mergeCell ref="CF31:CG31"/>
    <mergeCell ref="CH31:CK31"/>
    <mergeCell ref="CF32:CG32"/>
    <mergeCell ref="CH32:CK32"/>
    <mergeCell ref="DN31:DQ31"/>
    <mergeCell ref="DL31:DM31"/>
    <mergeCell ref="CX34:DA34"/>
    <mergeCell ref="FH34:FI34"/>
    <mergeCell ref="FJ34:FM34"/>
    <mergeCell ref="FX34:FY34"/>
    <mergeCell ref="FZ34:GC34"/>
    <mergeCell ref="ER34:ES34"/>
    <mergeCell ref="ET34:EW34"/>
    <mergeCell ref="ET32:EW32"/>
    <mergeCell ref="FX32:FY32"/>
    <mergeCell ref="FZ32:GC32"/>
    <mergeCell ref="BB32:BE32"/>
    <mergeCell ref="BP32:BQ32"/>
    <mergeCell ref="BR32:BU32"/>
    <mergeCell ref="CV32:CW32"/>
    <mergeCell ref="CX32:DA32"/>
    <mergeCell ref="DL32:DM32"/>
    <mergeCell ref="ER32:ES32"/>
    <mergeCell ref="DL34:DM34"/>
    <mergeCell ref="DN34:DQ34"/>
    <mergeCell ref="EB34:EC34"/>
    <mergeCell ref="ED34:EG34"/>
    <mergeCell ref="DN32:DQ32"/>
    <mergeCell ref="EB32:EC32"/>
    <mergeCell ref="ED32:EG32"/>
    <mergeCell ref="ED35:EG35"/>
    <mergeCell ref="CV35:CW35"/>
    <mergeCell ref="CX35:DA35"/>
    <mergeCell ref="DL35:DM35"/>
    <mergeCell ref="DN35:DQ35"/>
    <mergeCell ref="CH35:CK35"/>
    <mergeCell ref="EB35:EC35"/>
    <mergeCell ref="BP36:BQ36"/>
    <mergeCell ref="BR36:BU36"/>
    <mergeCell ref="CF36:CG36"/>
    <mergeCell ref="CH36:CK36"/>
    <mergeCell ref="CV36:CW36"/>
    <mergeCell ref="CX36:DA36"/>
    <mergeCell ref="DL36:DM36"/>
    <mergeCell ref="DN36:DQ36"/>
    <mergeCell ref="EB36:EC36"/>
    <mergeCell ref="ED36:EG36"/>
    <mergeCell ref="AZ34:BA34"/>
    <mergeCell ref="BB34:BE34"/>
    <mergeCell ref="CV34:CW34"/>
    <mergeCell ref="AZ35:BA35"/>
    <mergeCell ref="BB35:BE35"/>
    <mergeCell ref="BP35:BQ35"/>
    <mergeCell ref="BR35:BU35"/>
    <mergeCell ref="BP34:BQ34"/>
    <mergeCell ref="BR34:BU34"/>
    <mergeCell ref="CF34:CG34"/>
    <mergeCell ref="CF35:CG35"/>
    <mergeCell ref="CH34:CK34"/>
    <mergeCell ref="FH36:FI36"/>
    <mergeCell ref="FJ36:FM36"/>
    <mergeCell ref="FX36:FY36"/>
    <mergeCell ref="FZ36:GC36"/>
    <mergeCell ref="GN36:GO36"/>
    <mergeCell ref="GP36:GS36"/>
    <mergeCell ref="FZ35:GC35"/>
    <mergeCell ref="ER35:ES35"/>
    <mergeCell ref="ET35:EW35"/>
    <mergeCell ref="FH35:FI35"/>
    <mergeCell ref="FJ35:FM35"/>
    <mergeCell ref="FX35:FY35"/>
    <mergeCell ref="ER36:ES36"/>
    <mergeCell ref="ET36:EW36"/>
    <mergeCell ref="IL34:IO34"/>
    <mergeCell ref="GN34:GO34"/>
    <mergeCell ref="GP34:GS34"/>
    <mergeCell ref="HT34:HU34"/>
    <mergeCell ref="HT36:HU36"/>
    <mergeCell ref="HV36:HY36"/>
    <mergeCell ref="HD36:HE36"/>
    <mergeCell ref="HF36:HI36"/>
    <mergeCell ref="HT35:HU35"/>
    <mergeCell ref="IJ35:IK35"/>
    <mergeCell ref="IL35:IO35"/>
    <mergeCell ref="GN35:GO35"/>
    <mergeCell ref="GP35:GS35"/>
    <mergeCell ref="HD35:HE35"/>
    <mergeCell ref="HF35:HI35"/>
    <mergeCell ref="HV35:HY35"/>
    <mergeCell ref="IJ36:IK36"/>
    <mergeCell ref="IL36:IO36"/>
    <mergeCell ref="IJ34:IK34"/>
    <mergeCell ref="HV34:HY34"/>
    <mergeCell ref="HD34:HE34"/>
    <mergeCell ref="HF34:HI34"/>
    <mergeCell ref="A43:N43"/>
    <mergeCell ref="A45:N45"/>
    <mergeCell ref="A46:N46"/>
    <mergeCell ref="N37:O37"/>
    <mergeCell ref="B50:C50"/>
    <mergeCell ref="E50:F50"/>
    <mergeCell ref="BB36:BE36"/>
    <mergeCell ref="A44:N44"/>
    <mergeCell ref="B49:C49"/>
    <mergeCell ref="D49:H49"/>
    <mergeCell ref="I49:N49"/>
    <mergeCell ref="A39:N39"/>
    <mergeCell ref="A40:N40"/>
    <mergeCell ref="A41:N41"/>
    <mergeCell ref="A42:N42"/>
    <mergeCell ref="B48:N48"/>
    <mergeCell ref="AZ36:BA36"/>
    <mergeCell ref="G50:H50"/>
    <mergeCell ref="I50:J50"/>
    <mergeCell ref="K50:L50"/>
    <mergeCell ref="M50:N50"/>
    <mergeCell ref="M62:N62"/>
    <mergeCell ref="B53:C53"/>
    <mergeCell ref="E53:F53"/>
    <mergeCell ref="G53:H53"/>
    <mergeCell ref="I53:J53"/>
    <mergeCell ref="M54:N54"/>
    <mergeCell ref="I57:J57"/>
    <mergeCell ref="G56:H56"/>
    <mergeCell ref="B59:C59"/>
    <mergeCell ref="G59:H59"/>
    <mergeCell ref="E59:F59"/>
    <mergeCell ref="B60:C60"/>
    <mergeCell ref="E60:F60"/>
    <mergeCell ref="M57:N57"/>
    <mergeCell ref="M59:N59"/>
    <mergeCell ref="I55:J55"/>
    <mergeCell ref="M55:N55"/>
    <mergeCell ref="K55:L55"/>
    <mergeCell ref="B55:C55"/>
    <mergeCell ref="E55:F55"/>
    <mergeCell ref="G55:H55"/>
    <mergeCell ref="B56:C56"/>
    <mergeCell ref="I56:J56"/>
    <mergeCell ref="M53:N53"/>
    <mergeCell ref="E56:F56"/>
    <mergeCell ref="G57:H57"/>
    <mergeCell ref="B51:C51"/>
    <mergeCell ref="E51:F51"/>
    <mergeCell ref="G51:H51"/>
    <mergeCell ref="I51:J51"/>
    <mergeCell ref="K51:L51"/>
    <mergeCell ref="K53:L53"/>
    <mergeCell ref="M56:N56"/>
    <mergeCell ref="K56:L56"/>
    <mergeCell ref="K52:L52"/>
    <mergeCell ref="M52:N52"/>
    <mergeCell ref="B54:C54"/>
    <mergeCell ref="E54:F54"/>
    <mergeCell ref="G54:H54"/>
    <mergeCell ref="I54:J54"/>
    <mergeCell ref="M51:N51"/>
    <mergeCell ref="K54:L54"/>
    <mergeCell ref="G52:H52"/>
    <mergeCell ref="I52:J52"/>
    <mergeCell ref="B52:C52"/>
    <mergeCell ref="E52:F52"/>
    <mergeCell ref="M60:N60"/>
    <mergeCell ref="M61:N61"/>
    <mergeCell ref="B57:C57"/>
    <mergeCell ref="E57:F57"/>
    <mergeCell ref="G60:H60"/>
    <mergeCell ref="I59:J59"/>
    <mergeCell ref="B58:C58"/>
    <mergeCell ref="E58:F58"/>
    <mergeCell ref="G58:H58"/>
    <mergeCell ref="I58:J58"/>
    <mergeCell ref="I60:J60"/>
    <mergeCell ref="B61:C61"/>
    <mergeCell ref="E61:F61"/>
    <mergeCell ref="G61:H61"/>
    <mergeCell ref="I61:J61"/>
    <mergeCell ref="K57:L57"/>
    <mergeCell ref="K61:L61"/>
    <mergeCell ref="K58:L58"/>
    <mergeCell ref="M58:N58"/>
    <mergeCell ref="K60:L60"/>
    <mergeCell ref="K59:L59"/>
    <mergeCell ref="M67:N67"/>
    <mergeCell ref="M65:N65"/>
    <mergeCell ref="G63:H63"/>
    <mergeCell ref="I66:J66"/>
    <mergeCell ref="E66:F66"/>
    <mergeCell ref="G66:H66"/>
    <mergeCell ref="K64:L64"/>
    <mergeCell ref="M64:N64"/>
    <mergeCell ref="E64:F64"/>
    <mergeCell ref="G64:H64"/>
    <mergeCell ref="M63:N63"/>
    <mergeCell ref="M66:N66"/>
    <mergeCell ref="K66:L66"/>
    <mergeCell ref="G65:H65"/>
    <mergeCell ref="I65:J65"/>
    <mergeCell ref="K65:L65"/>
    <mergeCell ref="M68:N68"/>
    <mergeCell ref="F78:J78"/>
    <mergeCell ref="F79:J79"/>
    <mergeCell ref="F80:J80"/>
    <mergeCell ref="F81:J81"/>
    <mergeCell ref="K69:L69"/>
    <mergeCell ref="B73:M73"/>
    <mergeCell ref="F76:J76"/>
    <mergeCell ref="F75:J75"/>
    <mergeCell ref="F77:J77"/>
    <mergeCell ref="F74:J74"/>
    <mergeCell ref="M70:N70"/>
    <mergeCell ref="B70:C70"/>
    <mergeCell ref="K70:L70"/>
    <mergeCell ref="E70:F70"/>
    <mergeCell ref="G70:H70"/>
    <mergeCell ref="I70:J70"/>
    <mergeCell ref="M69:N69"/>
    <mergeCell ref="I69:J69"/>
    <mergeCell ref="G69:H69"/>
    <mergeCell ref="E69:F69"/>
    <mergeCell ref="B69:C69"/>
    <mergeCell ref="B62:C62"/>
    <mergeCell ref="K68:L68"/>
    <mergeCell ref="B67:C67"/>
    <mergeCell ref="B68:C68"/>
    <mergeCell ref="B65:C65"/>
    <mergeCell ref="E65:F65"/>
    <mergeCell ref="B66:C66"/>
    <mergeCell ref="E67:F67"/>
    <mergeCell ref="G67:H67"/>
    <mergeCell ref="G68:H68"/>
    <mergeCell ref="B63:C63"/>
    <mergeCell ref="E63:F63"/>
    <mergeCell ref="E68:F68"/>
    <mergeCell ref="I67:J67"/>
    <mergeCell ref="B64:C64"/>
    <mergeCell ref="I64:J64"/>
    <mergeCell ref="I68:J68"/>
    <mergeCell ref="K63:L63"/>
    <mergeCell ref="I63:J63"/>
    <mergeCell ref="G62:H62"/>
    <mergeCell ref="I62:J62"/>
    <mergeCell ref="E62:F62"/>
    <mergeCell ref="K67:L67"/>
    <mergeCell ref="K62:L62"/>
  </mergeCells>
  <phoneticPr fontId="35" type="noConversion"/>
  <dataValidations count="4">
    <dataValidation type="textLength" allowBlank="1" showInputMessage="1" showErrorMessage="1" errorTitle="Invalid Input" error="Please input the month and year in mm/yy format." sqref="AA30:AA38 K37:K38 AQ30:AQ38 BG30:BG38 BW30:BW38 CM30:CM38 DC30:DC38 DS30:DS38 EI30:EI38 EY30:EY38 FO30:FO38 GE30:GE38 GU30:GU38 HK30:HK38 IA30:IA38 IQ30:IQ38">
      <formula1>5</formula1>
      <formula2>5</formula2>
    </dataValidation>
    <dataValidation type="decimal" allowBlank="1" showInputMessage="1" showErrorMessage="1" errorTitle="Invalid Input" error="Please input a percentage between 1% - 100%." sqref="H15:H21 H10">
      <formula1>0.01</formula1>
      <formula2>1</formula2>
    </dataValidation>
    <dataValidation type="whole" operator="greaterThan" allowBlank="1" showInputMessage="1" showErrorMessage="1" sqref="K7:K10 K26:K36 K15:K21">
      <formula1>0</formula1>
    </dataValidation>
    <dataValidation operator="greaterThan" allowBlank="1" showInputMessage="1" showErrorMessage="1" sqref="N7:N10 N15:N21 N26:N36"/>
  </dataValidations>
  <printOptions horizontalCentered="1"/>
  <pageMargins left="0" right="0" top="0.5" bottom="0.5" header="0.5" footer="0.5"/>
  <pageSetup scale="89" orientation="landscape" r:id="rId1"/>
  <headerFooter alignWithMargins="0">
    <oddFooter>&amp;LRev. 08/2013&amp;RPumps/Motors/VFD - &amp;P</oddFooter>
  </headerFooter>
  <rowBreaks count="2" manualBreakCount="2">
    <brk id="22" max="16383" man="1"/>
    <brk id="4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1291" r:id="rId4" name="Check Box 27">
              <controlPr defaultSize="0" autoFill="0" autoLine="0" autoPict="0">
                <anchor moveWithCells="1">
                  <from>
                    <xdr:col>5</xdr:col>
                    <xdr:colOff>9525</xdr:colOff>
                    <xdr:row>9</xdr:row>
                    <xdr:rowOff>95250</xdr:rowOff>
                  </from>
                  <to>
                    <xdr:col>5</xdr:col>
                    <xdr:colOff>409575</xdr:colOff>
                    <xdr:row>9</xdr:row>
                    <xdr:rowOff>257175</xdr:rowOff>
                  </to>
                </anchor>
              </controlPr>
            </control>
          </mc:Choice>
        </mc:AlternateContent>
        <mc:AlternateContent xmlns:mc="http://schemas.openxmlformats.org/markup-compatibility/2006">
          <mc:Choice Requires="x14">
            <control shapeId="11295" r:id="rId5" name="Check Box 31">
              <controlPr defaultSize="0" autoFill="0" autoLine="0" autoPict="0">
                <anchor moveWithCells="1">
                  <from>
                    <xdr:col>6</xdr:col>
                    <xdr:colOff>0</xdr:colOff>
                    <xdr:row>9</xdr:row>
                    <xdr:rowOff>238125</xdr:rowOff>
                  </from>
                  <to>
                    <xdr:col>6</xdr:col>
                    <xdr:colOff>381000</xdr:colOff>
                    <xdr:row>9</xdr:row>
                    <xdr:rowOff>409575</xdr:rowOff>
                  </to>
                </anchor>
              </controlPr>
            </control>
          </mc:Choice>
        </mc:AlternateContent>
        <mc:AlternateContent xmlns:mc="http://schemas.openxmlformats.org/markup-compatibility/2006">
          <mc:Choice Requires="x14">
            <control shapeId="11296" r:id="rId6" name="Check Box 32">
              <controlPr defaultSize="0" autoFill="0" autoLine="0" autoPict="0">
                <anchor moveWithCells="1">
                  <from>
                    <xdr:col>6</xdr:col>
                    <xdr:colOff>0</xdr:colOff>
                    <xdr:row>9</xdr:row>
                    <xdr:rowOff>371475</xdr:rowOff>
                  </from>
                  <to>
                    <xdr:col>6</xdr:col>
                    <xdr:colOff>390525</xdr:colOff>
                    <xdr:row>9</xdr:row>
                    <xdr:rowOff>571500</xdr:rowOff>
                  </to>
                </anchor>
              </controlPr>
            </control>
          </mc:Choice>
        </mc:AlternateContent>
        <mc:AlternateContent xmlns:mc="http://schemas.openxmlformats.org/markup-compatibility/2006">
          <mc:Choice Requires="x14">
            <control shapeId="11297" r:id="rId7" name="Check Box 33">
              <controlPr defaultSize="0" autoFill="0" autoLine="0" autoPict="0">
                <anchor moveWithCells="1">
                  <from>
                    <xdr:col>5</xdr:col>
                    <xdr:colOff>9525</xdr:colOff>
                    <xdr:row>9</xdr:row>
                    <xdr:rowOff>323850</xdr:rowOff>
                  </from>
                  <to>
                    <xdr:col>5</xdr:col>
                    <xdr:colOff>447675</xdr:colOff>
                    <xdr:row>9</xdr:row>
                    <xdr:rowOff>476250</xdr:rowOff>
                  </to>
                </anchor>
              </controlPr>
            </control>
          </mc:Choice>
        </mc:AlternateContent>
        <mc:AlternateContent xmlns:mc="http://schemas.openxmlformats.org/markup-compatibility/2006">
          <mc:Choice Requires="x14">
            <control shapeId="11298" r:id="rId8" name="Check Box 34">
              <controlPr defaultSize="0" autoFill="0" autoLine="0" autoPict="0">
                <anchor moveWithCells="1">
                  <from>
                    <xdr:col>6</xdr:col>
                    <xdr:colOff>0</xdr:colOff>
                    <xdr:row>9</xdr:row>
                    <xdr:rowOff>66675</xdr:rowOff>
                  </from>
                  <to>
                    <xdr:col>6</xdr:col>
                    <xdr:colOff>352425</xdr:colOff>
                    <xdr:row>9</xdr:row>
                    <xdr:rowOff>276225</xdr:rowOff>
                  </to>
                </anchor>
              </controlPr>
            </control>
          </mc:Choice>
        </mc:AlternateContent>
        <mc:AlternateContent xmlns:mc="http://schemas.openxmlformats.org/markup-compatibility/2006">
          <mc:Choice Requires="x14">
            <control shapeId="11300" r:id="rId9" name="Check Box 36">
              <controlPr defaultSize="0" autoFill="0" autoLine="0" autoPict="0">
                <anchor moveWithCells="1">
                  <from>
                    <xdr:col>5</xdr:col>
                    <xdr:colOff>28575</xdr:colOff>
                    <xdr:row>6</xdr:row>
                    <xdr:rowOff>95250</xdr:rowOff>
                  </from>
                  <to>
                    <xdr:col>5</xdr:col>
                    <xdr:colOff>428625</xdr:colOff>
                    <xdr:row>6</xdr:row>
                    <xdr:rowOff>257175</xdr:rowOff>
                  </to>
                </anchor>
              </controlPr>
            </control>
          </mc:Choice>
        </mc:AlternateContent>
        <mc:AlternateContent xmlns:mc="http://schemas.openxmlformats.org/markup-compatibility/2006">
          <mc:Choice Requires="x14">
            <control shapeId="11301" r:id="rId10" name="Check Box 37">
              <controlPr defaultSize="0" autoFill="0" autoLine="0" autoPict="0">
                <anchor moveWithCells="1">
                  <from>
                    <xdr:col>6</xdr:col>
                    <xdr:colOff>9525</xdr:colOff>
                    <xdr:row>6</xdr:row>
                    <xdr:rowOff>238125</xdr:rowOff>
                  </from>
                  <to>
                    <xdr:col>6</xdr:col>
                    <xdr:colOff>390525</xdr:colOff>
                    <xdr:row>6</xdr:row>
                    <xdr:rowOff>409575</xdr:rowOff>
                  </to>
                </anchor>
              </controlPr>
            </control>
          </mc:Choice>
        </mc:AlternateContent>
        <mc:AlternateContent xmlns:mc="http://schemas.openxmlformats.org/markup-compatibility/2006">
          <mc:Choice Requires="x14">
            <control shapeId="11302" r:id="rId11" name="Check Box 38">
              <controlPr defaultSize="0" autoFill="0" autoLine="0" autoPict="0">
                <anchor moveWithCells="1">
                  <from>
                    <xdr:col>6</xdr:col>
                    <xdr:colOff>9525</xdr:colOff>
                    <xdr:row>6</xdr:row>
                    <xdr:rowOff>371475</xdr:rowOff>
                  </from>
                  <to>
                    <xdr:col>6</xdr:col>
                    <xdr:colOff>400050</xdr:colOff>
                    <xdr:row>6</xdr:row>
                    <xdr:rowOff>571500</xdr:rowOff>
                  </to>
                </anchor>
              </controlPr>
            </control>
          </mc:Choice>
        </mc:AlternateContent>
        <mc:AlternateContent xmlns:mc="http://schemas.openxmlformats.org/markup-compatibility/2006">
          <mc:Choice Requires="x14">
            <control shapeId="11303" r:id="rId12" name="Check Box 39">
              <controlPr defaultSize="0" autoFill="0" autoLine="0" autoPict="0">
                <anchor moveWithCells="1">
                  <from>
                    <xdr:col>5</xdr:col>
                    <xdr:colOff>28575</xdr:colOff>
                    <xdr:row>6</xdr:row>
                    <xdr:rowOff>323850</xdr:rowOff>
                  </from>
                  <to>
                    <xdr:col>5</xdr:col>
                    <xdr:colOff>466725</xdr:colOff>
                    <xdr:row>6</xdr:row>
                    <xdr:rowOff>476250</xdr:rowOff>
                  </to>
                </anchor>
              </controlPr>
            </control>
          </mc:Choice>
        </mc:AlternateContent>
        <mc:AlternateContent xmlns:mc="http://schemas.openxmlformats.org/markup-compatibility/2006">
          <mc:Choice Requires="x14">
            <control shapeId="11304" r:id="rId13" name="Check Box 40">
              <controlPr defaultSize="0" autoFill="0" autoLine="0" autoPict="0">
                <anchor moveWithCells="1">
                  <from>
                    <xdr:col>6</xdr:col>
                    <xdr:colOff>9525</xdr:colOff>
                    <xdr:row>6</xdr:row>
                    <xdr:rowOff>66675</xdr:rowOff>
                  </from>
                  <to>
                    <xdr:col>6</xdr:col>
                    <xdr:colOff>361950</xdr:colOff>
                    <xdr:row>6</xdr:row>
                    <xdr:rowOff>276225</xdr:rowOff>
                  </to>
                </anchor>
              </controlPr>
            </control>
          </mc:Choice>
        </mc:AlternateContent>
        <mc:AlternateContent xmlns:mc="http://schemas.openxmlformats.org/markup-compatibility/2006">
          <mc:Choice Requires="x14">
            <control shapeId="11310" r:id="rId14" name="Check Box 46">
              <controlPr defaultSize="0" autoFill="0" autoLine="0" autoPict="0">
                <anchor moveWithCells="1">
                  <from>
                    <xdr:col>5</xdr:col>
                    <xdr:colOff>9525</xdr:colOff>
                    <xdr:row>7</xdr:row>
                    <xdr:rowOff>95250</xdr:rowOff>
                  </from>
                  <to>
                    <xdr:col>5</xdr:col>
                    <xdr:colOff>409575</xdr:colOff>
                    <xdr:row>7</xdr:row>
                    <xdr:rowOff>257175</xdr:rowOff>
                  </to>
                </anchor>
              </controlPr>
            </control>
          </mc:Choice>
        </mc:AlternateContent>
        <mc:AlternateContent xmlns:mc="http://schemas.openxmlformats.org/markup-compatibility/2006">
          <mc:Choice Requires="x14">
            <control shapeId="11311" r:id="rId15" name="Check Box 47">
              <controlPr defaultSize="0" autoFill="0" autoLine="0" autoPict="0">
                <anchor moveWithCells="1">
                  <from>
                    <xdr:col>6</xdr:col>
                    <xdr:colOff>0</xdr:colOff>
                    <xdr:row>7</xdr:row>
                    <xdr:rowOff>238125</xdr:rowOff>
                  </from>
                  <to>
                    <xdr:col>6</xdr:col>
                    <xdr:colOff>381000</xdr:colOff>
                    <xdr:row>7</xdr:row>
                    <xdr:rowOff>409575</xdr:rowOff>
                  </to>
                </anchor>
              </controlPr>
            </control>
          </mc:Choice>
        </mc:AlternateContent>
        <mc:AlternateContent xmlns:mc="http://schemas.openxmlformats.org/markup-compatibility/2006">
          <mc:Choice Requires="x14">
            <control shapeId="11312" r:id="rId16" name="Check Box 48">
              <controlPr defaultSize="0" autoFill="0" autoLine="0" autoPict="0">
                <anchor moveWithCells="1">
                  <from>
                    <xdr:col>6</xdr:col>
                    <xdr:colOff>0</xdr:colOff>
                    <xdr:row>7</xdr:row>
                    <xdr:rowOff>371475</xdr:rowOff>
                  </from>
                  <to>
                    <xdr:col>6</xdr:col>
                    <xdr:colOff>390525</xdr:colOff>
                    <xdr:row>7</xdr:row>
                    <xdr:rowOff>571500</xdr:rowOff>
                  </to>
                </anchor>
              </controlPr>
            </control>
          </mc:Choice>
        </mc:AlternateContent>
        <mc:AlternateContent xmlns:mc="http://schemas.openxmlformats.org/markup-compatibility/2006">
          <mc:Choice Requires="x14">
            <control shapeId="11313" r:id="rId17" name="Check Box 49">
              <controlPr defaultSize="0" autoFill="0" autoLine="0" autoPict="0">
                <anchor moveWithCells="1">
                  <from>
                    <xdr:col>5</xdr:col>
                    <xdr:colOff>9525</xdr:colOff>
                    <xdr:row>7</xdr:row>
                    <xdr:rowOff>323850</xdr:rowOff>
                  </from>
                  <to>
                    <xdr:col>5</xdr:col>
                    <xdr:colOff>447675</xdr:colOff>
                    <xdr:row>7</xdr:row>
                    <xdr:rowOff>476250</xdr:rowOff>
                  </to>
                </anchor>
              </controlPr>
            </control>
          </mc:Choice>
        </mc:AlternateContent>
        <mc:AlternateContent xmlns:mc="http://schemas.openxmlformats.org/markup-compatibility/2006">
          <mc:Choice Requires="x14">
            <control shapeId="11314" r:id="rId18" name="Check Box 50">
              <controlPr defaultSize="0" autoFill="0" autoLine="0" autoPict="0">
                <anchor moveWithCells="1">
                  <from>
                    <xdr:col>6</xdr:col>
                    <xdr:colOff>0</xdr:colOff>
                    <xdr:row>7</xdr:row>
                    <xdr:rowOff>66675</xdr:rowOff>
                  </from>
                  <to>
                    <xdr:col>6</xdr:col>
                    <xdr:colOff>352425</xdr:colOff>
                    <xdr:row>7</xdr:row>
                    <xdr:rowOff>276225</xdr:rowOff>
                  </to>
                </anchor>
              </controlPr>
            </control>
          </mc:Choice>
        </mc:AlternateContent>
        <mc:AlternateContent xmlns:mc="http://schemas.openxmlformats.org/markup-compatibility/2006">
          <mc:Choice Requires="x14">
            <control shapeId="11315" r:id="rId19" name="Check Box 51">
              <controlPr defaultSize="0" autoFill="0" autoLine="0" autoPict="0">
                <anchor moveWithCells="1">
                  <from>
                    <xdr:col>5</xdr:col>
                    <xdr:colOff>9525</xdr:colOff>
                    <xdr:row>8</xdr:row>
                    <xdr:rowOff>85725</xdr:rowOff>
                  </from>
                  <to>
                    <xdr:col>5</xdr:col>
                    <xdr:colOff>409575</xdr:colOff>
                    <xdr:row>8</xdr:row>
                    <xdr:rowOff>247650</xdr:rowOff>
                  </to>
                </anchor>
              </controlPr>
            </control>
          </mc:Choice>
        </mc:AlternateContent>
        <mc:AlternateContent xmlns:mc="http://schemas.openxmlformats.org/markup-compatibility/2006">
          <mc:Choice Requires="x14">
            <control shapeId="11316" r:id="rId20" name="Check Box 52">
              <controlPr defaultSize="0" autoFill="0" autoLine="0" autoPict="0">
                <anchor moveWithCells="1">
                  <from>
                    <xdr:col>6</xdr:col>
                    <xdr:colOff>0</xdr:colOff>
                    <xdr:row>8</xdr:row>
                    <xdr:rowOff>228600</xdr:rowOff>
                  </from>
                  <to>
                    <xdr:col>6</xdr:col>
                    <xdr:colOff>381000</xdr:colOff>
                    <xdr:row>8</xdr:row>
                    <xdr:rowOff>400050</xdr:rowOff>
                  </to>
                </anchor>
              </controlPr>
            </control>
          </mc:Choice>
        </mc:AlternateContent>
        <mc:AlternateContent xmlns:mc="http://schemas.openxmlformats.org/markup-compatibility/2006">
          <mc:Choice Requires="x14">
            <control shapeId="11317" r:id="rId21" name="Check Box 53">
              <controlPr defaultSize="0" autoFill="0" autoLine="0" autoPict="0">
                <anchor moveWithCells="1">
                  <from>
                    <xdr:col>6</xdr:col>
                    <xdr:colOff>0</xdr:colOff>
                    <xdr:row>8</xdr:row>
                    <xdr:rowOff>361950</xdr:rowOff>
                  </from>
                  <to>
                    <xdr:col>6</xdr:col>
                    <xdr:colOff>390525</xdr:colOff>
                    <xdr:row>8</xdr:row>
                    <xdr:rowOff>561975</xdr:rowOff>
                  </to>
                </anchor>
              </controlPr>
            </control>
          </mc:Choice>
        </mc:AlternateContent>
        <mc:AlternateContent xmlns:mc="http://schemas.openxmlformats.org/markup-compatibility/2006">
          <mc:Choice Requires="x14">
            <control shapeId="11318" r:id="rId22" name="Check Box 54">
              <controlPr defaultSize="0" autoFill="0" autoLine="0" autoPict="0">
                <anchor moveWithCells="1">
                  <from>
                    <xdr:col>5</xdr:col>
                    <xdr:colOff>9525</xdr:colOff>
                    <xdr:row>8</xdr:row>
                    <xdr:rowOff>314325</xdr:rowOff>
                  </from>
                  <to>
                    <xdr:col>5</xdr:col>
                    <xdr:colOff>447675</xdr:colOff>
                    <xdr:row>8</xdr:row>
                    <xdr:rowOff>466725</xdr:rowOff>
                  </to>
                </anchor>
              </controlPr>
            </control>
          </mc:Choice>
        </mc:AlternateContent>
        <mc:AlternateContent xmlns:mc="http://schemas.openxmlformats.org/markup-compatibility/2006">
          <mc:Choice Requires="x14">
            <control shapeId="11319" r:id="rId23" name="Check Box 55">
              <controlPr defaultSize="0" autoFill="0" autoLine="0" autoPict="0">
                <anchor moveWithCells="1">
                  <from>
                    <xdr:col>6</xdr:col>
                    <xdr:colOff>0</xdr:colOff>
                    <xdr:row>8</xdr:row>
                    <xdr:rowOff>57150</xdr:rowOff>
                  </from>
                  <to>
                    <xdr:col>6</xdr:col>
                    <xdr:colOff>352425</xdr:colOff>
                    <xdr:row>8</xdr:row>
                    <xdr:rowOff>266700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75"/>
  <sheetViews>
    <sheetView showRowColHeaders="0" zoomScaleNormal="100" workbookViewId="0">
      <selection activeCell="K56" sqref="K56"/>
    </sheetView>
  </sheetViews>
  <sheetFormatPr defaultRowHeight="12.75" x14ac:dyDescent="0.2"/>
  <cols>
    <col min="1" max="1" width="9.140625" style="30"/>
    <col min="2" max="2" width="7.5703125" style="30" customWidth="1"/>
    <col min="3" max="3" width="7.42578125" style="30" customWidth="1"/>
    <col min="4" max="4" width="16.140625" style="30" customWidth="1"/>
    <col min="5" max="5" width="12" style="30" customWidth="1"/>
    <col min="6" max="7" width="9.140625" style="30"/>
    <col min="8" max="8" width="7.42578125" style="30" customWidth="1"/>
    <col min="9" max="9" width="7.28515625" style="30" customWidth="1"/>
    <col min="10" max="10" width="8" style="30" customWidth="1"/>
    <col min="11" max="11" width="8.28515625" style="30" customWidth="1"/>
    <col min="12" max="16384" width="9.140625" style="30"/>
  </cols>
  <sheetData>
    <row r="1" spans="1:15" ht="60.75" customHeight="1" x14ac:dyDescent="0.2">
      <c r="A1" s="56"/>
      <c r="B1" s="57"/>
      <c r="C1" s="57"/>
      <c r="D1" s="57"/>
      <c r="E1" s="57"/>
      <c r="F1" s="278" t="s">
        <v>248</v>
      </c>
      <c r="G1" s="278"/>
      <c r="H1" s="279"/>
      <c r="I1" s="279"/>
      <c r="J1" s="279"/>
      <c r="K1" s="279"/>
      <c r="L1" s="279"/>
      <c r="M1" s="279"/>
      <c r="N1" s="279"/>
      <c r="O1" s="279"/>
    </row>
    <row r="2" spans="1:15" ht="20.25" customHeight="1" x14ac:dyDescent="0.2">
      <c r="A2" s="58"/>
      <c r="B2" s="57"/>
      <c r="C2" s="120"/>
      <c r="D2" s="360" t="s">
        <v>168</v>
      </c>
      <c r="E2" s="360"/>
      <c r="F2" s="324"/>
      <c r="G2" s="324"/>
      <c r="H2" s="324"/>
      <c r="I2" s="324"/>
      <c r="J2" s="324"/>
      <c r="K2" s="324"/>
      <c r="L2" s="324"/>
      <c r="M2" s="324"/>
      <c r="N2" s="324"/>
      <c r="O2" s="324"/>
    </row>
    <row r="3" spans="1:15" ht="15.75" x14ac:dyDescent="0.2">
      <c r="A3" s="294" t="s">
        <v>93</v>
      </c>
      <c r="B3" s="294"/>
      <c r="C3" s="294"/>
      <c r="D3" s="294"/>
      <c r="E3" s="294"/>
      <c r="F3" s="294"/>
      <c r="G3" s="294"/>
      <c r="H3" s="294"/>
      <c r="I3" s="294"/>
      <c r="J3" s="294"/>
      <c r="K3" s="294"/>
      <c r="L3" s="294"/>
      <c r="M3" s="294"/>
      <c r="N3" s="121"/>
      <c r="O3" s="121"/>
    </row>
    <row r="4" spans="1:15" ht="67.5" x14ac:dyDescent="0.2">
      <c r="A4" s="114" t="s">
        <v>140</v>
      </c>
      <c r="B4" s="292" t="s">
        <v>122</v>
      </c>
      <c r="C4" s="293"/>
      <c r="D4" s="329" t="s">
        <v>240</v>
      </c>
      <c r="E4" s="331"/>
      <c r="F4" s="329" t="s">
        <v>239</v>
      </c>
      <c r="G4" s="331"/>
      <c r="H4" s="114" t="s">
        <v>172</v>
      </c>
      <c r="I4" s="114" t="s">
        <v>119</v>
      </c>
      <c r="J4" s="114" t="s">
        <v>249</v>
      </c>
      <c r="K4" s="114" t="s">
        <v>208</v>
      </c>
      <c r="L4" s="28" t="s">
        <v>209</v>
      </c>
      <c r="M4" s="29" t="s">
        <v>210</v>
      </c>
      <c r="N4" s="29" t="s">
        <v>253</v>
      </c>
      <c r="O4" s="29" t="s">
        <v>121</v>
      </c>
    </row>
    <row r="5" spans="1:15" x14ac:dyDescent="0.2">
      <c r="A5" s="112" t="s">
        <v>94</v>
      </c>
      <c r="B5" s="126">
        <v>26</v>
      </c>
      <c r="C5" s="123" t="s">
        <v>125</v>
      </c>
      <c r="D5" s="358"/>
      <c r="E5" s="359"/>
      <c r="F5" s="358"/>
      <c r="G5" s="359"/>
      <c r="H5" s="148"/>
      <c r="I5" s="147"/>
      <c r="J5" s="147"/>
      <c r="K5" s="148"/>
      <c r="L5" s="148"/>
      <c r="M5" s="212"/>
      <c r="N5" s="169"/>
      <c r="O5" s="99">
        <f>SUM(B5*K5*H5)</f>
        <v>0</v>
      </c>
    </row>
    <row r="6" spans="1:15" ht="25.5" customHeight="1" x14ac:dyDescent="0.3">
      <c r="A6" s="107" t="s">
        <v>175</v>
      </c>
      <c r="B6" s="39"/>
      <c r="C6" s="39"/>
      <c r="D6" s="39"/>
      <c r="E6" s="108"/>
      <c r="F6" s="108"/>
      <c r="G6" s="108"/>
      <c r="H6" s="108"/>
      <c r="I6" s="108"/>
      <c r="J6" s="108"/>
      <c r="K6" s="108"/>
      <c r="L6" s="108"/>
      <c r="M6" s="325" t="s">
        <v>9</v>
      </c>
      <c r="N6" s="326"/>
      <c r="O6" s="29">
        <f>SUM(O5)</f>
        <v>0</v>
      </c>
    </row>
    <row r="7" spans="1:15" x14ac:dyDescent="0.2">
      <c r="A7" s="107"/>
      <c r="B7" s="39"/>
      <c r="C7" s="39"/>
      <c r="D7" s="138"/>
      <c r="E7" s="108"/>
      <c r="F7" s="108"/>
      <c r="G7" s="108"/>
      <c r="H7" s="108"/>
      <c r="I7" s="108"/>
      <c r="J7" s="108"/>
      <c r="K7" s="108"/>
      <c r="L7" s="108"/>
      <c r="M7" s="108"/>
      <c r="N7" s="171"/>
      <c r="O7" s="52"/>
    </row>
    <row r="8" spans="1:15" ht="15.75" x14ac:dyDescent="0.2">
      <c r="A8" s="121" t="s">
        <v>95</v>
      </c>
      <c r="B8" s="121"/>
      <c r="C8" s="121"/>
      <c r="D8" s="121"/>
      <c r="E8" s="121"/>
      <c r="F8" s="121"/>
      <c r="G8" s="121"/>
      <c r="H8" s="121"/>
      <c r="I8" s="121"/>
      <c r="J8" s="121"/>
      <c r="K8" s="121"/>
      <c r="L8" s="121"/>
      <c r="M8" s="121"/>
      <c r="N8" s="121"/>
      <c r="O8" s="121"/>
    </row>
    <row r="9" spans="1:15" x14ac:dyDescent="0.2">
      <c r="A9" s="117"/>
      <c r="B9" s="117"/>
      <c r="C9" s="117"/>
      <c r="D9" s="117"/>
      <c r="E9" s="117"/>
      <c r="F9" s="116"/>
      <c r="G9" s="116"/>
      <c r="H9" s="116"/>
      <c r="I9" s="51"/>
      <c r="J9" s="51"/>
      <c r="K9" s="115"/>
      <c r="L9" s="51"/>
      <c r="M9" s="27"/>
      <c r="N9" s="27"/>
      <c r="O9" s="27"/>
    </row>
    <row r="10" spans="1:15" ht="67.5" x14ac:dyDescent="0.2">
      <c r="A10" s="114" t="s">
        <v>140</v>
      </c>
      <c r="B10" s="292" t="s">
        <v>122</v>
      </c>
      <c r="C10" s="293"/>
      <c r="D10" s="122" t="s">
        <v>242</v>
      </c>
      <c r="E10" s="329" t="s">
        <v>241</v>
      </c>
      <c r="F10" s="331"/>
      <c r="G10" s="114" t="s">
        <v>172</v>
      </c>
      <c r="H10" s="114" t="s">
        <v>119</v>
      </c>
      <c r="I10" s="114" t="s">
        <v>208</v>
      </c>
      <c r="J10" s="114" t="s">
        <v>249</v>
      </c>
      <c r="K10" s="28" t="s">
        <v>209</v>
      </c>
      <c r="L10" s="28" t="s">
        <v>167</v>
      </c>
      <c r="M10" s="29" t="s">
        <v>210</v>
      </c>
      <c r="N10" s="29" t="s">
        <v>253</v>
      </c>
      <c r="O10" s="29" t="s">
        <v>121</v>
      </c>
    </row>
    <row r="11" spans="1:15" ht="22.5" x14ac:dyDescent="0.2">
      <c r="A11" s="112" t="s">
        <v>211</v>
      </c>
      <c r="B11" s="119">
        <v>26</v>
      </c>
      <c r="C11" s="122" t="s">
        <v>125</v>
      </c>
      <c r="D11" s="146"/>
      <c r="E11" s="358"/>
      <c r="F11" s="359"/>
      <c r="G11" s="148"/>
      <c r="H11" s="148"/>
      <c r="I11" s="148"/>
      <c r="J11" s="147"/>
      <c r="K11" s="145"/>
      <c r="L11" s="145"/>
      <c r="M11" s="212"/>
      <c r="N11" s="170"/>
      <c r="O11" s="99">
        <f>SUM(B11*I11*G11)</f>
        <v>0</v>
      </c>
    </row>
    <row r="12" spans="1:15" ht="22.5" x14ac:dyDescent="0.2">
      <c r="A12" s="112" t="s">
        <v>212</v>
      </c>
      <c r="B12" s="119">
        <v>26</v>
      </c>
      <c r="C12" s="122" t="s">
        <v>125</v>
      </c>
      <c r="D12" s="146"/>
      <c r="E12" s="358"/>
      <c r="F12" s="359"/>
      <c r="G12" s="148"/>
      <c r="H12" s="148"/>
      <c r="I12" s="148"/>
      <c r="J12" s="147"/>
      <c r="K12" s="145"/>
      <c r="L12" s="145"/>
      <c r="M12" s="212"/>
      <c r="N12" s="170"/>
      <c r="O12" s="99">
        <f>SUM(B12*I12*G12)</f>
        <v>0</v>
      </c>
    </row>
    <row r="13" spans="1:15" ht="22.5" x14ac:dyDescent="0.2">
      <c r="A13" s="112" t="s">
        <v>96</v>
      </c>
      <c r="B13" s="119">
        <v>26</v>
      </c>
      <c r="C13" s="123" t="s">
        <v>125</v>
      </c>
      <c r="D13" s="147"/>
      <c r="E13" s="358"/>
      <c r="F13" s="359"/>
      <c r="G13" s="148"/>
      <c r="H13" s="148"/>
      <c r="I13" s="148"/>
      <c r="J13" s="147"/>
      <c r="K13" s="145"/>
      <c r="L13" s="145"/>
      <c r="M13" s="212"/>
      <c r="N13" s="170"/>
      <c r="O13" s="99">
        <f>SUM(B13*I13*G13)</f>
        <v>0</v>
      </c>
    </row>
    <row r="14" spans="1:15" ht="18.75" x14ac:dyDescent="0.3">
      <c r="A14" s="107"/>
      <c r="B14" s="39"/>
      <c r="C14" s="39"/>
      <c r="D14" s="39"/>
      <c r="E14" s="39"/>
      <c r="F14" s="39"/>
      <c r="G14" s="39"/>
      <c r="H14" s="39"/>
      <c r="I14" s="104"/>
      <c r="J14" s="104"/>
      <c r="K14" s="103"/>
      <c r="L14" s="104"/>
      <c r="M14" s="325" t="s">
        <v>9</v>
      </c>
      <c r="N14" s="326"/>
      <c r="O14" s="109">
        <f>SUM(O11:O13)</f>
        <v>0</v>
      </c>
    </row>
    <row r="15" spans="1:15" ht="18.75" x14ac:dyDescent="0.2">
      <c r="A15" s="107"/>
      <c r="B15" s="39"/>
      <c r="C15" s="39"/>
      <c r="D15" s="39"/>
      <c r="E15" s="39"/>
      <c r="F15" s="39"/>
      <c r="G15" s="39"/>
      <c r="H15" s="39"/>
      <c r="I15" s="104"/>
      <c r="J15" s="104"/>
      <c r="K15" s="103"/>
      <c r="L15" s="104"/>
      <c r="M15" s="104"/>
      <c r="N15" s="39"/>
      <c r="O15" s="39"/>
    </row>
    <row r="16" spans="1:15" ht="15.75" x14ac:dyDescent="0.2">
      <c r="A16" s="121" t="s">
        <v>213</v>
      </c>
      <c r="B16" s="121"/>
      <c r="C16" s="121"/>
      <c r="D16" s="121"/>
      <c r="E16" s="121"/>
      <c r="F16" s="121"/>
      <c r="G16" s="121"/>
      <c r="H16" s="121"/>
      <c r="I16" s="121"/>
      <c r="J16" s="121"/>
      <c r="K16" s="121"/>
      <c r="L16" s="121"/>
      <c r="M16" s="121"/>
      <c r="N16" s="121"/>
      <c r="O16" s="121"/>
    </row>
    <row r="17" spans="1:15" ht="50.25" customHeight="1" x14ac:dyDescent="0.2">
      <c r="A17" s="329" t="s">
        <v>140</v>
      </c>
      <c r="B17" s="330"/>
      <c r="C17" s="331"/>
      <c r="D17" s="329" t="s">
        <v>181</v>
      </c>
      <c r="E17" s="331"/>
      <c r="F17" s="362" t="s">
        <v>225</v>
      </c>
      <c r="G17" s="363"/>
      <c r="H17" s="114" t="s">
        <v>122</v>
      </c>
      <c r="I17" s="114" t="s">
        <v>172</v>
      </c>
      <c r="J17" s="114" t="s">
        <v>249</v>
      </c>
      <c r="K17" s="114" t="s">
        <v>119</v>
      </c>
      <c r="L17" s="123" t="s">
        <v>208</v>
      </c>
      <c r="M17" s="29" t="s">
        <v>210</v>
      </c>
      <c r="N17" s="29" t="s">
        <v>253</v>
      </c>
      <c r="O17" s="29" t="s">
        <v>121</v>
      </c>
    </row>
    <row r="18" spans="1:15" ht="25.5" customHeight="1" x14ac:dyDescent="0.2">
      <c r="A18" s="329" t="s">
        <v>98</v>
      </c>
      <c r="B18" s="330"/>
      <c r="C18" s="331"/>
      <c r="D18" s="332"/>
      <c r="E18" s="334"/>
      <c r="F18" s="356"/>
      <c r="G18" s="357"/>
      <c r="H18" s="114" t="s">
        <v>226</v>
      </c>
      <c r="I18" s="148"/>
      <c r="J18" s="148"/>
      <c r="K18" s="148"/>
      <c r="L18" s="148"/>
      <c r="M18" s="212"/>
      <c r="N18" s="170"/>
      <c r="O18" s="99">
        <f>250*K18</f>
        <v>0</v>
      </c>
    </row>
    <row r="19" spans="1:15" ht="27.75" customHeight="1" x14ac:dyDescent="0.2">
      <c r="A19" s="329" t="s">
        <v>99</v>
      </c>
      <c r="B19" s="330"/>
      <c r="C19" s="331"/>
      <c r="D19" s="332"/>
      <c r="E19" s="334"/>
      <c r="F19" s="356"/>
      <c r="G19" s="357"/>
      <c r="H19" s="114" t="s">
        <v>227</v>
      </c>
      <c r="I19" s="148"/>
      <c r="J19" s="148"/>
      <c r="K19" s="148"/>
      <c r="L19" s="148"/>
      <c r="M19" s="212"/>
      <c r="N19" s="170"/>
      <c r="O19" s="99">
        <f>450*K19</f>
        <v>0</v>
      </c>
    </row>
    <row r="20" spans="1:15" ht="26.25" customHeight="1" x14ac:dyDescent="0.2">
      <c r="A20" s="329" t="s">
        <v>100</v>
      </c>
      <c r="B20" s="330"/>
      <c r="C20" s="331"/>
      <c r="D20" s="332"/>
      <c r="E20" s="334"/>
      <c r="F20" s="356"/>
      <c r="G20" s="357"/>
      <c r="H20" s="114" t="s">
        <v>228</v>
      </c>
      <c r="I20" s="148"/>
      <c r="J20" s="148"/>
      <c r="K20" s="148"/>
      <c r="L20" s="148"/>
      <c r="M20" s="212"/>
      <c r="N20" s="170"/>
      <c r="O20" s="99">
        <f t="shared" ref="O20:O25" si="0">550*K20</f>
        <v>0</v>
      </c>
    </row>
    <row r="21" spans="1:15" ht="23.25" customHeight="1" x14ac:dyDescent="0.2">
      <c r="A21" s="329" t="s">
        <v>101</v>
      </c>
      <c r="B21" s="330"/>
      <c r="C21" s="331"/>
      <c r="D21" s="332"/>
      <c r="E21" s="334"/>
      <c r="F21" s="356"/>
      <c r="G21" s="357"/>
      <c r="H21" s="114" t="s">
        <v>228</v>
      </c>
      <c r="I21" s="148"/>
      <c r="J21" s="148"/>
      <c r="K21" s="148"/>
      <c r="L21" s="148"/>
      <c r="M21" s="212"/>
      <c r="N21" s="170"/>
      <c r="O21" s="99">
        <f t="shared" si="0"/>
        <v>0</v>
      </c>
    </row>
    <row r="22" spans="1:15" ht="27" customHeight="1" x14ac:dyDescent="0.2">
      <c r="A22" s="329" t="s">
        <v>102</v>
      </c>
      <c r="B22" s="330"/>
      <c r="C22" s="331"/>
      <c r="D22" s="332"/>
      <c r="E22" s="334"/>
      <c r="F22" s="356"/>
      <c r="G22" s="357"/>
      <c r="H22" s="114" t="s">
        <v>228</v>
      </c>
      <c r="I22" s="148"/>
      <c r="J22" s="148"/>
      <c r="K22" s="148"/>
      <c r="L22" s="148"/>
      <c r="M22" s="212"/>
      <c r="N22" s="170"/>
      <c r="O22" s="99">
        <f t="shared" si="0"/>
        <v>0</v>
      </c>
    </row>
    <row r="23" spans="1:15" ht="25.5" customHeight="1" x14ac:dyDescent="0.2">
      <c r="A23" s="329" t="s">
        <v>103</v>
      </c>
      <c r="B23" s="330"/>
      <c r="C23" s="331"/>
      <c r="D23" s="332"/>
      <c r="E23" s="334"/>
      <c r="F23" s="356"/>
      <c r="G23" s="357"/>
      <c r="H23" s="114" t="s">
        <v>228</v>
      </c>
      <c r="I23" s="148"/>
      <c r="J23" s="148"/>
      <c r="K23" s="148"/>
      <c r="L23" s="148"/>
      <c r="M23" s="212"/>
      <c r="N23" s="170"/>
      <c r="O23" s="99">
        <f t="shared" si="0"/>
        <v>0</v>
      </c>
    </row>
    <row r="24" spans="1:15" ht="28.5" customHeight="1" x14ac:dyDescent="0.2">
      <c r="A24" s="329" t="s">
        <v>104</v>
      </c>
      <c r="B24" s="330"/>
      <c r="C24" s="331"/>
      <c r="D24" s="332"/>
      <c r="E24" s="334"/>
      <c r="F24" s="356"/>
      <c r="G24" s="357"/>
      <c r="H24" s="114" t="s">
        <v>228</v>
      </c>
      <c r="I24" s="148"/>
      <c r="J24" s="148"/>
      <c r="K24" s="148"/>
      <c r="L24" s="148"/>
      <c r="M24" s="212"/>
      <c r="N24" s="170"/>
      <c r="O24" s="99">
        <f t="shared" si="0"/>
        <v>0</v>
      </c>
    </row>
    <row r="25" spans="1:15" ht="30.75" customHeight="1" x14ac:dyDescent="0.2">
      <c r="A25" s="329" t="s">
        <v>214</v>
      </c>
      <c r="B25" s="330"/>
      <c r="C25" s="331"/>
      <c r="D25" s="332"/>
      <c r="E25" s="334"/>
      <c r="F25" s="356"/>
      <c r="G25" s="357"/>
      <c r="H25" s="114" t="s">
        <v>228</v>
      </c>
      <c r="I25" s="148"/>
      <c r="J25" s="148"/>
      <c r="K25" s="148"/>
      <c r="L25" s="147"/>
      <c r="M25" s="212"/>
      <c r="N25" s="170"/>
      <c r="O25" s="99">
        <f t="shared" si="0"/>
        <v>0</v>
      </c>
    </row>
    <row r="26" spans="1:15" ht="18.75" x14ac:dyDescent="0.3">
      <c r="A26" s="136"/>
      <c r="B26" s="137"/>
      <c r="C26" s="138"/>
      <c r="D26" s="138"/>
      <c r="E26" s="138"/>
      <c r="F26" s="138"/>
      <c r="G26" s="138"/>
      <c r="H26" s="138"/>
      <c r="I26" s="138"/>
      <c r="J26" s="138"/>
      <c r="K26" s="138"/>
      <c r="L26" s="138"/>
      <c r="M26" s="325" t="s">
        <v>9</v>
      </c>
      <c r="N26" s="326"/>
      <c r="O26" s="140">
        <f>SUM(O18:O25)</f>
        <v>0</v>
      </c>
    </row>
    <row r="27" spans="1:15" x14ac:dyDescent="0.2">
      <c r="A27" s="52"/>
      <c r="B27" s="52"/>
      <c r="C27" s="52"/>
      <c r="D27" s="52"/>
      <c r="E27" s="52"/>
      <c r="F27" s="52"/>
      <c r="G27" s="52"/>
      <c r="H27" s="52"/>
      <c r="I27" s="52"/>
      <c r="J27" s="52"/>
      <c r="K27" s="52"/>
      <c r="L27" s="52"/>
      <c r="M27" s="52"/>
      <c r="N27" s="52"/>
      <c r="O27" s="52"/>
    </row>
    <row r="28" spans="1:15" ht="15.75" x14ac:dyDescent="0.2">
      <c r="A28" s="361" t="s">
        <v>97</v>
      </c>
      <c r="B28" s="361"/>
      <c r="C28" s="361"/>
      <c r="D28" s="361"/>
      <c r="E28" s="361"/>
      <c r="F28" s="361"/>
      <c r="G28" s="361"/>
      <c r="H28" s="361"/>
      <c r="I28" s="361"/>
      <c r="J28" s="361"/>
      <c r="K28" s="361"/>
      <c r="L28" s="361"/>
    </row>
    <row r="29" spans="1:15" ht="15.75" x14ac:dyDescent="0.2">
      <c r="A29" s="36" t="s">
        <v>109</v>
      </c>
      <c r="B29" s="31"/>
      <c r="C29" s="31"/>
      <c r="D29" s="31"/>
      <c r="E29" s="32"/>
      <c r="F29" s="32"/>
      <c r="G29" s="32"/>
      <c r="H29" s="33"/>
      <c r="I29" s="34"/>
      <c r="J29" s="34"/>
      <c r="K29" s="33"/>
      <c r="L29" s="35"/>
    </row>
    <row r="30" spans="1:15" x14ac:dyDescent="0.2">
      <c r="A30" s="335" t="s">
        <v>105</v>
      </c>
      <c r="B30" s="336"/>
      <c r="C30" s="336"/>
      <c r="D30" s="336"/>
      <c r="E30" s="336"/>
      <c r="F30" s="337"/>
      <c r="G30" s="352"/>
      <c r="H30" s="346"/>
      <c r="I30" s="346"/>
      <c r="J30" s="346"/>
      <c r="K30" s="346"/>
      <c r="L30" s="347"/>
    </row>
    <row r="31" spans="1:15" ht="16.5" customHeight="1" x14ac:dyDescent="0.2">
      <c r="A31" s="335" t="s">
        <v>115</v>
      </c>
      <c r="B31" s="336"/>
      <c r="C31" s="336"/>
      <c r="D31" s="336"/>
      <c r="E31" s="336"/>
      <c r="F31" s="337"/>
      <c r="G31" s="353"/>
      <c r="H31" s="354"/>
      <c r="I31" s="354"/>
      <c r="J31" s="354"/>
      <c r="K31" s="354"/>
      <c r="L31" s="355"/>
    </row>
    <row r="32" spans="1:15" x14ac:dyDescent="0.2">
      <c r="A32" s="335" t="s">
        <v>106</v>
      </c>
      <c r="B32" s="336"/>
      <c r="C32" s="336"/>
      <c r="D32" s="336"/>
      <c r="E32" s="336"/>
      <c r="F32" s="337"/>
      <c r="G32" s="352"/>
      <c r="H32" s="346"/>
      <c r="I32" s="346"/>
      <c r="J32" s="346"/>
      <c r="K32" s="346"/>
      <c r="L32" s="347"/>
    </row>
    <row r="33" spans="1:12" x14ac:dyDescent="0.2">
      <c r="A33" s="335" t="s">
        <v>107</v>
      </c>
      <c r="B33" s="336"/>
      <c r="C33" s="336"/>
      <c r="D33" s="336"/>
      <c r="E33" s="336"/>
      <c r="F33" s="337"/>
      <c r="G33" s="352"/>
      <c r="H33" s="346"/>
      <c r="I33" s="346"/>
      <c r="J33" s="346"/>
      <c r="K33" s="346"/>
      <c r="L33" s="347"/>
    </row>
    <row r="34" spans="1:12" ht="15.75" customHeight="1" x14ac:dyDescent="0.2">
      <c r="A34" s="335" t="s">
        <v>108</v>
      </c>
      <c r="B34" s="336"/>
      <c r="C34" s="336"/>
      <c r="D34" s="336"/>
      <c r="E34" s="336"/>
      <c r="F34" s="337"/>
      <c r="G34" s="344"/>
      <c r="H34" s="345"/>
      <c r="I34" s="346"/>
      <c r="J34" s="346"/>
      <c r="K34" s="346"/>
      <c r="L34" s="347"/>
    </row>
    <row r="35" spans="1:12" x14ac:dyDescent="0.2">
      <c r="A35" s="335" t="s">
        <v>110</v>
      </c>
      <c r="B35" s="336"/>
      <c r="C35" s="336"/>
      <c r="D35" s="336"/>
      <c r="E35" s="336"/>
      <c r="F35" s="337"/>
      <c r="G35" s="352"/>
      <c r="H35" s="346"/>
      <c r="I35" s="346"/>
      <c r="J35" s="346"/>
      <c r="K35" s="346"/>
      <c r="L35" s="347"/>
    </row>
    <row r="36" spans="1:12" ht="15.75" customHeight="1" x14ac:dyDescent="0.2">
      <c r="A36" s="335" t="s">
        <v>111</v>
      </c>
      <c r="B36" s="336"/>
      <c r="C36" s="336"/>
      <c r="D36" s="336"/>
      <c r="E36" s="336"/>
      <c r="F36" s="337"/>
      <c r="G36" s="344"/>
      <c r="H36" s="345"/>
      <c r="I36" s="345"/>
      <c r="J36" s="345"/>
      <c r="K36" s="345"/>
      <c r="L36" s="348"/>
    </row>
    <row r="37" spans="1:12" x14ac:dyDescent="0.2">
      <c r="A37" s="335" t="s">
        <v>165</v>
      </c>
      <c r="B37" s="336"/>
      <c r="C37" s="336"/>
      <c r="D37" s="336"/>
      <c r="E37" s="336"/>
      <c r="F37" s="337"/>
      <c r="G37" s="341"/>
      <c r="H37" s="342"/>
      <c r="I37" s="342"/>
      <c r="J37" s="342"/>
      <c r="K37" s="342"/>
      <c r="L37" s="343"/>
    </row>
    <row r="38" spans="1:12" x14ac:dyDescent="0.2">
      <c r="A38" s="335" t="s">
        <v>166</v>
      </c>
      <c r="B38" s="336"/>
      <c r="C38" s="336"/>
      <c r="D38" s="336"/>
      <c r="E38" s="336"/>
      <c r="F38" s="337"/>
      <c r="G38" s="206"/>
      <c r="H38" s="141"/>
      <c r="I38" s="141"/>
      <c r="J38" s="141"/>
      <c r="K38" s="141"/>
      <c r="L38" s="142"/>
    </row>
    <row r="39" spans="1:12" x14ac:dyDescent="0.2">
      <c r="A39" s="335" t="s">
        <v>164</v>
      </c>
      <c r="B39" s="336"/>
      <c r="C39" s="336"/>
      <c r="D39" s="336"/>
      <c r="E39" s="336"/>
      <c r="F39" s="337"/>
      <c r="G39" s="341"/>
      <c r="H39" s="342"/>
      <c r="I39" s="342"/>
      <c r="J39" s="342"/>
      <c r="K39" s="342"/>
      <c r="L39" s="343"/>
    </row>
    <row r="40" spans="1:12" x14ac:dyDescent="0.2">
      <c r="A40" s="335" t="s">
        <v>112</v>
      </c>
      <c r="B40" s="336"/>
      <c r="C40" s="336"/>
      <c r="D40" s="336"/>
      <c r="E40" s="336"/>
      <c r="F40" s="337"/>
      <c r="G40" s="341"/>
      <c r="H40" s="342"/>
      <c r="I40" s="342"/>
      <c r="J40" s="342"/>
      <c r="K40" s="342"/>
      <c r="L40" s="343"/>
    </row>
    <row r="41" spans="1:12" x14ac:dyDescent="0.2">
      <c r="A41" s="335" t="s">
        <v>113</v>
      </c>
      <c r="B41" s="336"/>
      <c r="C41" s="336"/>
      <c r="D41" s="336"/>
      <c r="E41" s="336"/>
      <c r="F41" s="337"/>
      <c r="G41" s="349"/>
      <c r="H41" s="350"/>
      <c r="I41" s="350"/>
      <c r="J41" s="350"/>
      <c r="K41" s="350"/>
      <c r="L41" s="351"/>
    </row>
    <row r="42" spans="1:12" ht="15.75" customHeight="1" x14ac:dyDescent="0.2">
      <c r="A42" s="335" t="s">
        <v>114</v>
      </c>
      <c r="B42" s="336"/>
      <c r="C42" s="336"/>
      <c r="D42" s="336"/>
      <c r="E42" s="336"/>
      <c r="F42" s="337"/>
      <c r="G42" s="344"/>
      <c r="H42" s="345"/>
      <c r="I42" s="345"/>
      <c r="J42" s="345"/>
      <c r="K42" s="345"/>
      <c r="L42" s="348"/>
    </row>
    <row r="43" spans="1:12" x14ac:dyDescent="0.2">
      <c r="A43" s="335" t="s">
        <v>244</v>
      </c>
      <c r="B43" s="336"/>
      <c r="C43" s="336"/>
      <c r="D43" s="336"/>
      <c r="E43" s="336"/>
      <c r="F43" s="337"/>
      <c r="G43" s="338">
        <f>SUM(G38*100)</f>
        <v>0</v>
      </c>
      <c r="H43" s="339"/>
      <c r="I43" s="339"/>
      <c r="J43" s="339"/>
      <c r="K43" s="339"/>
      <c r="L43" s="340"/>
    </row>
    <row r="62" spans="1:8" ht="15" x14ac:dyDescent="0.25">
      <c r="A62" s="364" t="s">
        <v>318</v>
      </c>
      <c r="B62" s="364"/>
      <c r="C62" s="364"/>
      <c r="D62" s="364"/>
      <c r="E62" s="364"/>
      <c r="F62" s="364"/>
      <c r="G62" s="364"/>
      <c r="H62" s="364"/>
    </row>
    <row r="63" spans="1:8" ht="15" x14ac:dyDescent="0.25">
      <c r="A63" s="364" t="s">
        <v>215</v>
      </c>
      <c r="B63" s="364"/>
      <c r="C63" s="364"/>
      <c r="D63" s="364"/>
      <c r="E63" s="364"/>
      <c r="F63" s="364"/>
      <c r="G63" s="364"/>
      <c r="H63" s="364"/>
    </row>
    <row r="64" spans="1:8" ht="15" x14ac:dyDescent="0.25">
      <c r="A64" s="364" t="s">
        <v>216</v>
      </c>
      <c r="B64" s="364"/>
      <c r="C64" s="364"/>
      <c r="D64" s="364"/>
      <c r="E64" s="364"/>
      <c r="F64" s="364"/>
      <c r="G64" s="364"/>
      <c r="H64" s="364"/>
    </row>
    <row r="65" spans="1:8" ht="15" x14ac:dyDescent="0.25">
      <c r="A65" s="365" t="s">
        <v>217</v>
      </c>
      <c r="B65" s="365"/>
      <c r="C65" s="365"/>
      <c r="D65" s="365"/>
      <c r="E65" s="365"/>
      <c r="F65" s="365"/>
      <c r="G65" s="365"/>
      <c r="H65" s="365"/>
    </row>
    <row r="66" spans="1:8" ht="15" x14ac:dyDescent="0.25">
      <c r="A66" s="364" t="s">
        <v>218</v>
      </c>
      <c r="B66" s="364"/>
      <c r="C66" s="364"/>
      <c r="D66" s="364"/>
      <c r="E66" s="364"/>
      <c r="F66" s="364"/>
      <c r="G66" s="364"/>
      <c r="H66" s="364"/>
    </row>
    <row r="67" spans="1:8" ht="15" x14ac:dyDescent="0.25">
      <c r="A67" s="215"/>
      <c r="B67" s="215"/>
      <c r="C67" s="215"/>
      <c r="D67" s="215"/>
      <c r="E67" s="215"/>
      <c r="F67" s="215"/>
      <c r="G67" s="215"/>
      <c r="H67" s="215"/>
    </row>
    <row r="68" spans="1:8" ht="15" x14ac:dyDescent="0.25">
      <c r="A68" s="364" t="s">
        <v>219</v>
      </c>
      <c r="B68" s="364"/>
      <c r="C68" s="364"/>
      <c r="D68" s="364"/>
      <c r="E68" s="364"/>
      <c r="F68" s="364"/>
      <c r="G68" s="364"/>
      <c r="H68" s="364"/>
    </row>
    <row r="69" spans="1:8" ht="15" x14ac:dyDescent="0.25">
      <c r="A69" s="364" t="s">
        <v>220</v>
      </c>
      <c r="B69" s="364"/>
      <c r="C69" s="364"/>
      <c r="D69" s="364"/>
      <c r="E69" s="364"/>
      <c r="F69" s="364"/>
      <c r="G69" s="364"/>
      <c r="H69" s="364"/>
    </row>
    <row r="70" spans="1:8" ht="15" x14ac:dyDescent="0.25">
      <c r="A70" s="215"/>
      <c r="B70" s="215"/>
      <c r="C70" s="215"/>
      <c r="D70" s="215"/>
      <c r="E70" s="215"/>
      <c r="F70" s="215"/>
      <c r="G70" s="215"/>
      <c r="H70" s="215"/>
    </row>
    <row r="71" spans="1:8" ht="15" x14ac:dyDescent="0.25">
      <c r="A71" s="364" t="s">
        <v>221</v>
      </c>
      <c r="B71" s="364"/>
      <c r="C71" s="364"/>
      <c r="D71" s="364"/>
      <c r="E71" s="364"/>
      <c r="F71" s="364"/>
      <c r="G71" s="364"/>
      <c r="H71" s="364"/>
    </row>
    <row r="72" spans="1:8" ht="15" x14ac:dyDescent="0.25">
      <c r="A72" s="364" t="s">
        <v>222</v>
      </c>
      <c r="B72" s="364"/>
      <c r="C72" s="364"/>
      <c r="D72" s="364"/>
      <c r="E72" s="364"/>
      <c r="F72" s="364"/>
      <c r="G72" s="364"/>
      <c r="H72" s="364"/>
    </row>
    <row r="73" spans="1:8" ht="15" x14ac:dyDescent="0.25">
      <c r="A73" s="215"/>
      <c r="B73" s="215"/>
      <c r="C73" s="215"/>
      <c r="D73" s="215"/>
      <c r="E73" s="215"/>
      <c r="F73" s="215"/>
      <c r="G73" s="215"/>
      <c r="H73" s="215"/>
    </row>
    <row r="74" spans="1:8" ht="15" x14ac:dyDescent="0.25">
      <c r="A74" s="364" t="s">
        <v>223</v>
      </c>
      <c r="B74" s="364"/>
      <c r="C74" s="364"/>
      <c r="D74" s="364"/>
      <c r="E74" s="364"/>
      <c r="F74" s="364"/>
      <c r="G74" s="364"/>
      <c r="H74" s="364"/>
    </row>
    <row r="75" spans="1:8" ht="15" x14ac:dyDescent="0.25">
      <c r="A75" s="364" t="s">
        <v>224</v>
      </c>
      <c r="B75" s="364"/>
      <c r="C75" s="364"/>
      <c r="D75" s="364"/>
      <c r="E75" s="364"/>
      <c r="F75" s="364"/>
      <c r="G75" s="364"/>
      <c r="H75" s="364"/>
    </row>
  </sheetData>
  <sheetProtection password="DDFD" sheet="1" objects="1" scenarios="1"/>
  <mergeCells count="86">
    <mergeCell ref="A66:H66"/>
    <mergeCell ref="A75:H75"/>
    <mergeCell ref="A68:H68"/>
    <mergeCell ref="A69:H69"/>
    <mergeCell ref="A71:H71"/>
    <mergeCell ref="A72:H72"/>
    <mergeCell ref="A74:H74"/>
    <mergeCell ref="A64:H64"/>
    <mergeCell ref="A65:H65"/>
    <mergeCell ref="A18:C18"/>
    <mergeCell ref="A19:C19"/>
    <mergeCell ref="A20:C20"/>
    <mergeCell ref="A62:H62"/>
    <mergeCell ref="A63:H63"/>
    <mergeCell ref="A31:F31"/>
    <mergeCell ref="A30:F30"/>
    <mergeCell ref="D23:E23"/>
    <mergeCell ref="F19:G19"/>
    <mergeCell ref="D20:E20"/>
    <mergeCell ref="F18:G18"/>
    <mergeCell ref="D18:E18"/>
    <mergeCell ref="D19:E19"/>
    <mergeCell ref="A37:F37"/>
    <mergeCell ref="E13:F13"/>
    <mergeCell ref="E12:F12"/>
    <mergeCell ref="E11:F11"/>
    <mergeCell ref="A28:L28"/>
    <mergeCell ref="F20:G20"/>
    <mergeCell ref="F21:G21"/>
    <mergeCell ref="D21:E21"/>
    <mergeCell ref="A17:C17"/>
    <mergeCell ref="F17:G17"/>
    <mergeCell ref="D22:E22"/>
    <mergeCell ref="D24:E24"/>
    <mergeCell ref="A21:C21"/>
    <mergeCell ref="A22:C22"/>
    <mergeCell ref="A23:C23"/>
    <mergeCell ref="D25:E25"/>
    <mergeCell ref="A24:C24"/>
    <mergeCell ref="F1:O1"/>
    <mergeCell ref="D2:E2"/>
    <mergeCell ref="F2:O2"/>
    <mergeCell ref="D4:E4"/>
    <mergeCell ref="F4:G4"/>
    <mergeCell ref="A3:M3"/>
    <mergeCell ref="F5:G5"/>
    <mergeCell ref="E10:F10"/>
    <mergeCell ref="M6:N6"/>
    <mergeCell ref="B4:C4"/>
    <mergeCell ref="B10:C10"/>
    <mergeCell ref="D5:E5"/>
    <mergeCell ref="A33:F33"/>
    <mergeCell ref="G33:L33"/>
    <mergeCell ref="G31:L31"/>
    <mergeCell ref="G30:L30"/>
    <mergeCell ref="M14:N14"/>
    <mergeCell ref="D17:E17"/>
    <mergeCell ref="M26:N26"/>
    <mergeCell ref="F22:G22"/>
    <mergeCell ref="A25:C25"/>
    <mergeCell ref="F23:G23"/>
    <mergeCell ref="F24:G24"/>
    <mergeCell ref="F25:G25"/>
    <mergeCell ref="A34:F34"/>
    <mergeCell ref="G34:H34"/>
    <mergeCell ref="I34:L34"/>
    <mergeCell ref="A32:F32"/>
    <mergeCell ref="G42:H42"/>
    <mergeCell ref="I42:L42"/>
    <mergeCell ref="A35:F35"/>
    <mergeCell ref="G41:L41"/>
    <mergeCell ref="A41:F41"/>
    <mergeCell ref="G35:L35"/>
    <mergeCell ref="A36:F36"/>
    <mergeCell ref="G37:L37"/>
    <mergeCell ref="A38:F38"/>
    <mergeCell ref="G36:H36"/>
    <mergeCell ref="I36:L36"/>
    <mergeCell ref="G32:L32"/>
    <mergeCell ref="A43:F43"/>
    <mergeCell ref="G43:L43"/>
    <mergeCell ref="A39:F39"/>
    <mergeCell ref="G39:L39"/>
    <mergeCell ref="A40:F40"/>
    <mergeCell ref="G40:L40"/>
    <mergeCell ref="A42:F42"/>
  </mergeCells>
  <phoneticPr fontId="35" type="noConversion"/>
  <dataValidations count="3">
    <dataValidation type="decimal" allowBlank="1" showInputMessage="1" showErrorMessage="1" errorTitle="Invalid Input" error="Please input a percentage between 1% - 100%." sqref="H11:H13">
      <formula1>0.01</formula1>
      <formula2>1</formula2>
    </dataValidation>
    <dataValidation type="textLength" allowBlank="1" showInputMessage="1" showErrorMessage="1" errorTitle="Invalid Input" error="Please input the month and year in mm/yy format." sqref="L11:L13 L26">
      <formula1>5</formula1>
      <formula2>5</formula2>
    </dataValidation>
    <dataValidation allowBlank="1" showInputMessage="1" showErrorMessage="1" errorTitle="Invalid Input" error="Please input the month and year in mm/yy format." sqref="M18:M25"/>
  </dataValidations>
  <pageMargins left="0" right="0" top="0.25" bottom="0.25" header="0.3" footer="0.3"/>
  <pageSetup scale="95" orientation="landscape" r:id="rId1"/>
  <headerFooter>
    <oddFooter>&amp;LRev. 08/2013&amp;RChillers - &amp;P</oddFooter>
  </headerFooter>
  <rowBreaks count="2" manualBreakCount="2">
    <brk id="15" max="16383" man="1"/>
    <brk id="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6</xdr:col>
                    <xdr:colOff>9525</xdr:colOff>
                    <xdr:row>30</xdr:row>
                    <xdr:rowOff>19050</xdr:rowOff>
                  </from>
                  <to>
                    <xdr:col>7</xdr:col>
                    <xdr:colOff>438150</xdr:colOff>
                    <xdr:row>31</xdr:row>
                    <xdr:rowOff>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7</xdr:col>
                    <xdr:colOff>295275</xdr:colOff>
                    <xdr:row>30</xdr:row>
                    <xdr:rowOff>19050</xdr:rowOff>
                  </from>
                  <to>
                    <xdr:col>9</xdr:col>
                    <xdr:colOff>352425</xdr:colOff>
                    <xdr:row>31</xdr:row>
                    <xdr:rowOff>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9</xdr:col>
                    <xdr:colOff>57150</xdr:colOff>
                    <xdr:row>30</xdr:row>
                    <xdr:rowOff>9525</xdr:rowOff>
                  </from>
                  <to>
                    <xdr:col>11</xdr:col>
                    <xdr:colOff>533400</xdr:colOff>
                    <xdr:row>30</xdr:row>
                    <xdr:rowOff>200025</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6</xdr:col>
                    <xdr:colOff>19050</xdr:colOff>
                    <xdr:row>33</xdr:row>
                    <xdr:rowOff>9525</xdr:rowOff>
                  </from>
                  <to>
                    <xdr:col>7</xdr:col>
                    <xdr:colOff>447675</xdr:colOff>
                    <xdr:row>34</xdr:row>
                    <xdr:rowOff>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8</xdr:col>
                    <xdr:colOff>9525</xdr:colOff>
                    <xdr:row>33</xdr:row>
                    <xdr:rowOff>9525</xdr:rowOff>
                  </from>
                  <to>
                    <xdr:col>10</xdr:col>
                    <xdr:colOff>542925</xdr:colOff>
                    <xdr:row>34</xdr:row>
                    <xdr:rowOff>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6</xdr:col>
                    <xdr:colOff>9525</xdr:colOff>
                    <xdr:row>35</xdr:row>
                    <xdr:rowOff>0</xdr:rowOff>
                  </from>
                  <to>
                    <xdr:col>7</xdr:col>
                    <xdr:colOff>438150</xdr:colOff>
                    <xdr:row>36</xdr:row>
                    <xdr:rowOff>0</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8</xdr:col>
                    <xdr:colOff>19050</xdr:colOff>
                    <xdr:row>35</xdr:row>
                    <xdr:rowOff>9525</xdr:rowOff>
                  </from>
                  <to>
                    <xdr:col>11</xdr:col>
                    <xdr:colOff>0</xdr:colOff>
                    <xdr:row>36</xdr:row>
                    <xdr:rowOff>0</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6</xdr:col>
                    <xdr:colOff>38100</xdr:colOff>
                    <xdr:row>41</xdr:row>
                    <xdr:rowOff>9525</xdr:rowOff>
                  </from>
                  <to>
                    <xdr:col>7</xdr:col>
                    <xdr:colOff>466725</xdr:colOff>
                    <xdr:row>42</xdr:row>
                    <xdr:rowOff>0</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8</xdr:col>
                    <xdr:colOff>9525</xdr:colOff>
                    <xdr:row>41</xdr:row>
                    <xdr:rowOff>9525</xdr:rowOff>
                  </from>
                  <to>
                    <xdr:col>11</xdr:col>
                    <xdr:colOff>0</xdr:colOff>
                    <xdr:row>42</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0"/>
  <sheetViews>
    <sheetView showGridLines="0" workbookViewId="0">
      <selection activeCell="I13" sqref="I13"/>
    </sheetView>
  </sheetViews>
  <sheetFormatPr defaultRowHeight="15" x14ac:dyDescent="0.25"/>
  <cols>
    <col min="1" max="1" width="3.140625" style="198" customWidth="1"/>
    <col min="2" max="2" width="9.140625" style="198"/>
    <col min="3" max="3" width="28.28515625" style="198" customWidth="1"/>
    <col min="4" max="5" width="32.7109375" style="198" customWidth="1"/>
    <col min="6" max="11" width="9.140625" style="198"/>
    <col min="12" max="12" width="9.140625" style="198" customWidth="1"/>
    <col min="13" max="16384" width="9.140625" style="198"/>
  </cols>
  <sheetData>
    <row r="1" spans="1:9" ht="44.25" customHeight="1" x14ac:dyDescent="0.25">
      <c r="D1" s="255" t="s">
        <v>297</v>
      </c>
      <c r="E1" s="255"/>
      <c r="F1" s="196"/>
      <c r="G1" s="196"/>
      <c r="H1" s="197"/>
      <c r="I1" s="197"/>
    </row>
    <row r="3" spans="1:9" ht="15.75" x14ac:dyDescent="0.25">
      <c r="A3" s="217"/>
      <c r="B3" s="217"/>
      <c r="C3" s="217"/>
      <c r="D3" s="218" t="s">
        <v>296</v>
      </c>
      <c r="E3" s="219" t="s">
        <v>295</v>
      </c>
    </row>
    <row r="4" spans="1:9" ht="21" customHeight="1" x14ac:dyDescent="0.25">
      <c r="A4" s="217" t="s">
        <v>294</v>
      </c>
      <c r="B4" s="217"/>
      <c r="C4" s="217"/>
      <c r="D4" s="220"/>
      <c r="E4" s="221"/>
    </row>
    <row r="5" spans="1:9" ht="20.25" customHeight="1" x14ac:dyDescent="0.25">
      <c r="A5" s="217" t="s">
        <v>321</v>
      </c>
      <c r="B5" s="217"/>
      <c r="C5" s="217"/>
      <c r="D5" s="220"/>
      <c r="E5" s="222"/>
    </row>
    <row r="6" spans="1:9" ht="10.5" customHeight="1" x14ac:dyDescent="0.25">
      <c r="A6" s="217"/>
      <c r="B6" s="217"/>
      <c r="C6" s="245" t="s">
        <v>323</v>
      </c>
    </row>
    <row r="7" spans="1:9" ht="18.75" customHeight="1" x14ac:dyDescent="0.25">
      <c r="A7" s="217" t="s">
        <v>293</v>
      </c>
      <c r="B7" s="217"/>
      <c r="C7" s="217"/>
      <c r="D7" s="220"/>
      <c r="E7" s="222"/>
    </row>
    <row r="8" spans="1:9" ht="21" customHeight="1" x14ac:dyDescent="0.25">
      <c r="A8" s="217" t="s">
        <v>298</v>
      </c>
      <c r="B8" s="217"/>
      <c r="C8" s="217"/>
      <c r="D8" s="223">
        <f>(100*D5)</f>
        <v>0</v>
      </c>
      <c r="E8" s="224">
        <f>(100*E5)</f>
        <v>0</v>
      </c>
    </row>
    <row r="9" spans="1:9" ht="21" customHeight="1" x14ac:dyDescent="0.25">
      <c r="A9" s="217" t="s">
        <v>292</v>
      </c>
      <c r="B9" s="217"/>
      <c r="C9" s="217"/>
      <c r="D9" s="220"/>
      <c r="E9" s="222"/>
    </row>
    <row r="10" spans="1:9" ht="21" customHeight="1" x14ac:dyDescent="0.25">
      <c r="A10" s="217" t="s">
        <v>291</v>
      </c>
      <c r="B10" s="217"/>
      <c r="C10" s="217"/>
      <c r="D10" s="220"/>
      <c r="E10" s="222"/>
    </row>
    <row r="11" spans="1:9" ht="24" customHeight="1" x14ac:dyDescent="0.25">
      <c r="A11" s="366" t="s">
        <v>290</v>
      </c>
      <c r="B11" s="366"/>
      <c r="C11" s="367"/>
      <c r="D11" s="225" t="str">
        <f>IF(D7="","",(D10+D9)/D7)</f>
        <v/>
      </c>
      <c r="E11" s="226" t="e">
        <f>IF(E8="","",(E10+E9)/E8)</f>
        <v>#DIV/0!</v>
      </c>
    </row>
    <row r="12" spans="1:9" ht="24" customHeight="1" x14ac:dyDescent="0.25">
      <c r="A12" s="366" t="s">
        <v>289</v>
      </c>
      <c r="B12" s="366"/>
      <c r="C12" s="366"/>
      <c r="D12" s="227"/>
      <c r="E12" s="228" t="str">
        <f>IF(E7="","",(E10+E9-E8)/E7)</f>
        <v/>
      </c>
    </row>
    <row r="13" spans="1:9" ht="21" customHeight="1" x14ac:dyDescent="0.25">
      <c r="A13" s="366" t="s">
        <v>288</v>
      </c>
      <c r="B13" s="366"/>
      <c r="C13" s="366"/>
      <c r="D13" s="229"/>
      <c r="E13" s="230" t="str">
        <f>IF(ISERROR(E8/(E9+E10)),"",E8/(E10+E9))</f>
        <v/>
      </c>
    </row>
    <row r="14" spans="1:9" ht="15.75" thickBot="1" x14ac:dyDescent="0.3">
      <c r="A14" s="231"/>
      <c r="B14" s="231"/>
      <c r="C14" s="231"/>
      <c r="D14" s="231"/>
      <c r="E14" s="231"/>
    </row>
    <row r="15" spans="1:9" ht="15.75" thickBot="1" x14ac:dyDescent="0.3">
      <c r="A15" s="231" t="s">
        <v>287</v>
      </c>
      <c r="B15" s="231"/>
      <c r="C15" s="231"/>
      <c r="D15" s="231"/>
      <c r="E15" s="232"/>
    </row>
    <row r="16" spans="1:9" x14ac:dyDescent="0.25">
      <c r="A16" s="247" t="s">
        <v>286</v>
      </c>
      <c r="B16" s="247"/>
      <c r="C16" s="247"/>
      <c r="D16" s="247"/>
      <c r="E16" s="231"/>
      <c r="F16" s="199"/>
    </row>
    <row r="17" spans="1:5" x14ac:dyDescent="0.25">
      <c r="A17" s="231"/>
      <c r="B17" s="231" t="s">
        <v>285</v>
      </c>
      <c r="C17" s="231"/>
      <c r="D17" s="231"/>
      <c r="E17" s="231"/>
    </row>
    <row r="18" spans="1:5" x14ac:dyDescent="0.25">
      <c r="A18" s="231"/>
      <c r="B18" s="231" t="s">
        <v>284</v>
      </c>
      <c r="C18" s="231"/>
      <c r="D18" s="231"/>
      <c r="E18" s="231"/>
    </row>
    <row r="19" spans="1:5" x14ac:dyDescent="0.25">
      <c r="A19" s="231"/>
      <c r="B19" s="231" t="s">
        <v>283</v>
      </c>
      <c r="C19" s="231"/>
      <c r="D19" s="231"/>
      <c r="E19" s="231"/>
    </row>
    <row r="20" spans="1:5" x14ac:dyDescent="0.25">
      <c r="A20" s="231"/>
      <c r="B20" s="233" t="s">
        <v>300</v>
      </c>
      <c r="C20" s="233"/>
      <c r="D20" s="233"/>
      <c r="E20" s="231"/>
    </row>
    <row r="21" spans="1:5" x14ac:dyDescent="0.25">
      <c r="A21" s="231"/>
      <c r="B21" s="231" t="s">
        <v>322</v>
      </c>
      <c r="C21" s="231"/>
      <c r="D21" s="231"/>
      <c r="E21" s="231"/>
    </row>
    <row r="22" spans="1:5" x14ac:dyDescent="0.25">
      <c r="A22" s="231"/>
      <c r="B22" s="231" t="s">
        <v>319</v>
      </c>
      <c r="C22" s="231"/>
      <c r="D22" s="231"/>
      <c r="E22" s="231"/>
    </row>
    <row r="23" spans="1:5" x14ac:dyDescent="0.25">
      <c r="A23" s="231"/>
      <c r="B23" s="231" t="s">
        <v>311</v>
      </c>
      <c r="C23" s="231"/>
      <c r="D23" s="231"/>
      <c r="E23" s="231"/>
    </row>
    <row r="24" spans="1:5" x14ac:dyDescent="0.25">
      <c r="A24" s="231"/>
      <c r="B24" s="231" t="s">
        <v>312</v>
      </c>
      <c r="C24" s="231"/>
      <c r="D24" s="231"/>
      <c r="E24" s="231"/>
    </row>
    <row r="25" spans="1:5" x14ac:dyDescent="0.25">
      <c r="A25" s="231"/>
      <c r="B25" s="231" t="s">
        <v>313</v>
      </c>
      <c r="C25" s="231"/>
      <c r="D25" s="231"/>
      <c r="E25" s="231"/>
    </row>
    <row r="26" spans="1:5" x14ac:dyDescent="0.25">
      <c r="A26" s="234" t="s">
        <v>282</v>
      </c>
      <c r="B26" s="231"/>
      <c r="C26" s="231"/>
      <c r="D26" s="231"/>
      <c r="E26" s="231"/>
    </row>
    <row r="27" spans="1:5" x14ac:dyDescent="0.25">
      <c r="A27" s="235"/>
      <c r="B27" s="236"/>
      <c r="C27" s="236"/>
      <c r="D27" s="236"/>
      <c r="E27" s="237"/>
    </row>
    <row r="28" spans="1:5" x14ac:dyDescent="0.25">
      <c r="A28" s="238"/>
      <c r="B28" s="229"/>
      <c r="C28" s="229"/>
      <c r="D28" s="229"/>
      <c r="E28" s="239"/>
    </row>
    <row r="29" spans="1:5" x14ac:dyDescent="0.25">
      <c r="A29" s="240"/>
      <c r="B29" s="241"/>
      <c r="C29" s="241"/>
      <c r="D29" s="241"/>
      <c r="E29" s="242"/>
    </row>
    <row r="30" spans="1:5" ht="8.25" customHeight="1" x14ac:dyDescent="0.25">
      <c r="A30" s="231"/>
      <c r="B30" s="231"/>
      <c r="C30" s="231"/>
      <c r="D30" s="231"/>
      <c r="E30" s="231"/>
    </row>
    <row r="31" spans="1:5" x14ac:dyDescent="0.25">
      <c r="A31" s="234" t="s">
        <v>281</v>
      </c>
      <c r="B31" s="231"/>
      <c r="C31" s="231"/>
      <c r="D31" s="231"/>
      <c r="E31" s="231"/>
    </row>
    <row r="32" spans="1:5" x14ac:dyDescent="0.25">
      <c r="A32" s="235"/>
      <c r="B32" s="236"/>
      <c r="C32" s="236"/>
      <c r="D32" s="236"/>
      <c r="E32" s="237"/>
    </row>
    <row r="33" spans="1:5" x14ac:dyDescent="0.25">
      <c r="A33" s="238"/>
      <c r="B33" s="229"/>
      <c r="C33" s="229"/>
      <c r="D33" s="229"/>
      <c r="E33" s="239"/>
    </row>
    <row r="34" spans="1:5" x14ac:dyDescent="0.25">
      <c r="A34" s="238"/>
      <c r="B34" s="229"/>
      <c r="C34" s="229"/>
      <c r="D34" s="229"/>
      <c r="E34" s="239"/>
    </row>
    <row r="35" spans="1:5" x14ac:dyDescent="0.25">
      <c r="A35" s="238"/>
      <c r="B35" s="229"/>
      <c r="C35" s="229"/>
      <c r="D35" s="229"/>
      <c r="E35" s="239"/>
    </row>
    <row r="36" spans="1:5" x14ac:dyDescent="0.25">
      <c r="A36" s="240"/>
      <c r="B36" s="241"/>
      <c r="C36" s="241"/>
      <c r="D36" s="241"/>
      <c r="E36" s="242"/>
    </row>
    <row r="37" spans="1:5" x14ac:dyDescent="0.25">
      <c r="A37" s="243" t="s">
        <v>280</v>
      </c>
      <c r="B37" s="243"/>
      <c r="C37" s="243"/>
      <c r="D37" s="243"/>
      <c r="E37" s="231"/>
    </row>
    <row r="38" spans="1:5" x14ac:dyDescent="0.25">
      <c r="A38" s="222"/>
      <c r="B38" s="231" t="s">
        <v>279</v>
      </c>
      <c r="C38" s="231"/>
      <c r="D38" s="231"/>
      <c r="E38" s="231"/>
    </row>
    <row r="39" spans="1:5" x14ac:dyDescent="0.25">
      <c r="A39" s="222"/>
      <c r="B39" s="231" t="s">
        <v>278</v>
      </c>
      <c r="C39" s="231"/>
      <c r="D39" s="231"/>
      <c r="E39" s="231"/>
    </row>
    <row r="40" spans="1:5" x14ac:dyDescent="0.25">
      <c r="A40" s="222"/>
      <c r="B40" s="231" t="s">
        <v>277</v>
      </c>
      <c r="C40" s="231"/>
      <c r="D40" s="231"/>
      <c r="E40" s="231"/>
    </row>
    <row r="41" spans="1:5" x14ac:dyDescent="0.25">
      <c r="A41" s="222"/>
      <c r="B41" s="231" t="s">
        <v>85</v>
      </c>
      <c r="C41" s="231"/>
      <c r="D41" s="231"/>
      <c r="E41" s="231"/>
    </row>
    <row r="42" spans="1:5" x14ac:dyDescent="0.25">
      <c r="A42" s="222"/>
      <c r="B42" s="231" t="s">
        <v>91</v>
      </c>
      <c r="C42" s="231"/>
      <c r="D42" s="231"/>
      <c r="E42" s="231"/>
    </row>
    <row r="43" spans="1:5" x14ac:dyDescent="0.25">
      <c r="A43" s="222"/>
      <c r="B43" s="231" t="s">
        <v>276</v>
      </c>
      <c r="C43" s="231"/>
      <c r="D43" s="231"/>
      <c r="E43" s="231"/>
    </row>
    <row r="44" spans="1:5" x14ac:dyDescent="0.25">
      <c r="A44" s="222"/>
      <c r="B44" s="231" t="s">
        <v>275</v>
      </c>
      <c r="C44" s="231"/>
      <c r="D44" s="220"/>
      <c r="E44" s="244"/>
    </row>
    <row r="45" spans="1:5" x14ac:dyDescent="0.25">
      <c r="A45" s="222"/>
      <c r="B45" s="231" t="s">
        <v>274</v>
      </c>
      <c r="C45" s="231"/>
      <c r="D45" s="220"/>
      <c r="E45" s="244"/>
    </row>
    <row r="46" spans="1:5" x14ac:dyDescent="0.25">
      <c r="A46" s="245" t="s">
        <v>324</v>
      </c>
      <c r="B46" s="231"/>
      <c r="C46" s="231"/>
      <c r="D46" s="231"/>
      <c r="E46" s="231"/>
    </row>
    <row r="47" spans="1:5" x14ac:dyDescent="0.25">
      <c r="A47" s="231"/>
      <c r="B47" s="245"/>
      <c r="C47" s="245"/>
      <c r="D47" s="231"/>
      <c r="E47" s="231"/>
    </row>
    <row r="48" spans="1:5" x14ac:dyDescent="0.25">
      <c r="A48" s="231"/>
      <c r="B48" s="231"/>
      <c r="C48" s="231"/>
      <c r="D48" s="231"/>
      <c r="E48" s="231"/>
    </row>
    <row r="49" spans="1:5" x14ac:dyDescent="0.25">
      <c r="A49" s="231"/>
      <c r="B49" s="231"/>
      <c r="C49" s="231"/>
      <c r="D49" s="231"/>
      <c r="E49" s="231"/>
    </row>
    <row r="50" spans="1:5" x14ac:dyDescent="0.25">
      <c r="A50" s="231"/>
      <c r="B50" s="231"/>
      <c r="C50" s="231"/>
      <c r="D50" s="231"/>
      <c r="E50" s="231"/>
    </row>
  </sheetData>
  <sheetProtection password="DDFD" sheet="1" objects="1" scenarios="1"/>
  <mergeCells count="4">
    <mergeCell ref="D1:E1"/>
    <mergeCell ref="A11:C11"/>
    <mergeCell ref="A13:C13"/>
    <mergeCell ref="A12:C12"/>
  </mergeCells>
  <printOptions horizontalCentered="1" verticalCentered="1"/>
  <pageMargins left="0.2" right="0.2" top="0.5" bottom="0.25" header="0.3" footer="0.3"/>
  <pageSetup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Enrollment</vt:lpstr>
      <vt:lpstr>Lighting App</vt:lpstr>
      <vt:lpstr>AC App</vt:lpstr>
      <vt:lpstr>Motor.Pump App</vt:lpstr>
      <vt:lpstr>Chiller App</vt:lpstr>
      <vt:lpstr>Custom</vt:lpstr>
      <vt:lpstr>'AC App'!Print_Area</vt:lpstr>
      <vt:lpstr>'Motor.Pump App'!Print_Area</vt:lpstr>
      <vt:lpstr>'AC App'!Print_Titles</vt:lpstr>
      <vt:lpstr>'Chiller App'!Print_Titles</vt:lpstr>
      <vt:lpstr>'Lighting App'!Print_Titles</vt:lpstr>
      <vt:lpstr>'Motor.Pump App'!Print_Titles</vt:lpstr>
    </vt:vector>
  </TitlesOfParts>
  <Company>LG&amp;E Energy Corp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Commercial Rebate Program</dc:subject>
  <dc:creator>J. Rao</dc:creator>
  <dc:description>file sent to Siemens  05-19-2009</dc:description>
  <cp:lastModifiedBy>Colberg, Lauren</cp:lastModifiedBy>
  <cp:lastPrinted>2014-02-28T14:43:21Z</cp:lastPrinted>
  <dcterms:created xsi:type="dcterms:W3CDTF">2009-01-21T16:23:25Z</dcterms:created>
  <dcterms:modified xsi:type="dcterms:W3CDTF">2014-07-18T12:28:34Z</dcterms:modified>
</cp:coreProperties>
</file>