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arosz\Desktop\"/>
    </mc:Choice>
  </mc:AlternateContent>
  <workbookProtection workbookPassword="86C4" lockStructure="1"/>
  <bookViews>
    <workbookView xWindow="0" yWindow="0" windowWidth="24570" windowHeight="10740"/>
  </bookViews>
  <sheets>
    <sheet name="LG&amp;E-KU Custom LED Calculator" sheetId="1" r:id="rId1"/>
    <sheet name="ASHRAE 90.1 Tables" sheetId="4" r:id="rId2"/>
    <sheet name="For Franklin Energy" sheetId="3" state="hidden" r:id="rId3"/>
    <sheet name="Revision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1" l="1"/>
  <c r="G26" i="1" l="1"/>
  <c r="Q26" i="1"/>
  <c r="O26" i="1"/>
  <c r="O29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O27" i="1"/>
  <c r="R26" i="1" l="1"/>
  <c r="Z78" i="1" l="1"/>
  <c r="R65" i="1"/>
  <c r="R73" i="1"/>
  <c r="Q27" i="1"/>
  <c r="R27" i="1" s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R60" i="1" s="1"/>
  <c r="AA60" i="1" s="1"/>
  <c r="AB60" i="1" s="1"/>
  <c r="AE60" i="1" s="1"/>
  <c r="Q61" i="1"/>
  <c r="Q62" i="1"/>
  <c r="Q63" i="1"/>
  <c r="Q64" i="1"/>
  <c r="Q65" i="1"/>
  <c r="Q66" i="1"/>
  <c r="Q67" i="1"/>
  <c r="Q68" i="1"/>
  <c r="R68" i="1" s="1"/>
  <c r="AA68" i="1" s="1"/>
  <c r="AB68" i="1" s="1"/>
  <c r="AE68" i="1" s="1"/>
  <c r="Q69" i="1"/>
  <c r="Q70" i="1"/>
  <c r="Q71" i="1"/>
  <c r="Q72" i="1"/>
  <c r="Q73" i="1"/>
  <c r="Q74" i="1"/>
  <c r="R74" i="1" s="1"/>
  <c r="Q75" i="1"/>
  <c r="Q126" i="1"/>
  <c r="R29" i="1"/>
  <c r="J30" i="1"/>
  <c r="J31" i="1"/>
  <c r="R33" i="1"/>
  <c r="J38" i="1"/>
  <c r="R41" i="1"/>
  <c r="R42" i="1"/>
  <c r="J46" i="1"/>
  <c r="R49" i="1"/>
  <c r="R50" i="1"/>
  <c r="J54" i="1"/>
  <c r="AA54" i="1" s="1"/>
  <c r="AB54" i="1" s="1"/>
  <c r="AE54" i="1" s="1"/>
  <c r="J55" i="1"/>
  <c r="R57" i="1"/>
  <c r="J58" i="1"/>
  <c r="J62" i="1"/>
  <c r="J66" i="1"/>
  <c r="J70" i="1"/>
  <c r="Y36" i="1"/>
  <c r="Z36" i="1" s="1"/>
  <c r="Y52" i="1"/>
  <c r="Z52" i="1" s="1"/>
  <c r="Y68" i="1"/>
  <c r="Z68" i="1" s="1"/>
  <c r="S126" i="1"/>
  <c r="G5" i="3" s="1"/>
  <c r="T126" i="1"/>
  <c r="G4" i="3" s="1"/>
  <c r="G75" i="1"/>
  <c r="O75" i="1"/>
  <c r="U75" i="1"/>
  <c r="AG128" i="1"/>
  <c r="E126" i="1"/>
  <c r="F126" i="1"/>
  <c r="M126" i="1"/>
  <c r="N1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O125" i="1"/>
  <c r="R125" i="1" s="1"/>
  <c r="G125" i="1"/>
  <c r="O124" i="1"/>
  <c r="R124" i="1"/>
  <c r="G124" i="1"/>
  <c r="O123" i="1"/>
  <c r="R123" i="1" s="1"/>
  <c r="G123" i="1"/>
  <c r="O122" i="1"/>
  <c r="G122" i="1"/>
  <c r="O121" i="1"/>
  <c r="R121" i="1" s="1"/>
  <c r="G121" i="1"/>
  <c r="O120" i="1"/>
  <c r="G120" i="1"/>
  <c r="O119" i="1"/>
  <c r="R119" i="1" s="1"/>
  <c r="G119" i="1"/>
  <c r="O118" i="1"/>
  <c r="G118" i="1"/>
  <c r="Y118" i="1" s="1"/>
  <c r="O117" i="1"/>
  <c r="G117" i="1"/>
  <c r="J117" i="1" s="1"/>
  <c r="O116" i="1"/>
  <c r="R116" i="1" s="1"/>
  <c r="G116" i="1"/>
  <c r="O115" i="1"/>
  <c r="Y115" i="1" s="1"/>
  <c r="G115" i="1"/>
  <c r="O114" i="1"/>
  <c r="G114" i="1"/>
  <c r="Y114" i="1" s="1"/>
  <c r="O113" i="1"/>
  <c r="G113" i="1"/>
  <c r="O112" i="1"/>
  <c r="R112" i="1"/>
  <c r="G112" i="1"/>
  <c r="O111" i="1"/>
  <c r="G111" i="1"/>
  <c r="O110" i="1"/>
  <c r="G110" i="1"/>
  <c r="O109" i="1"/>
  <c r="G109" i="1"/>
  <c r="O108" i="1"/>
  <c r="R108" i="1" s="1"/>
  <c r="G108" i="1"/>
  <c r="Y108" i="1" s="1"/>
  <c r="O107" i="1"/>
  <c r="R107" i="1" s="1"/>
  <c r="AA107" i="1" s="1"/>
  <c r="AB107" i="1" s="1"/>
  <c r="AE107" i="1" s="1"/>
  <c r="G107" i="1"/>
  <c r="O106" i="1"/>
  <c r="G106" i="1"/>
  <c r="O105" i="1"/>
  <c r="Z105" i="1" s="1"/>
  <c r="G105" i="1"/>
  <c r="O104" i="1"/>
  <c r="R104" i="1" s="1"/>
  <c r="G104" i="1"/>
  <c r="O103" i="1"/>
  <c r="G103" i="1"/>
  <c r="O102" i="1"/>
  <c r="R102" i="1" s="1"/>
  <c r="G102" i="1"/>
  <c r="O101" i="1"/>
  <c r="G101" i="1"/>
  <c r="O100" i="1"/>
  <c r="G100" i="1"/>
  <c r="J100" i="1" s="1"/>
  <c r="O99" i="1"/>
  <c r="G99" i="1"/>
  <c r="O98" i="1"/>
  <c r="G98" i="1"/>
  <c r="Z98" i="1" s="1"/>
  <c r="O97" i="1"/>
  <c r="R97" i="1" s="1"/>
  <c r="G97" i="1"/>
  <c r="O96" i="1"/>
  <c r="R96" i="1" s="1"/>
  <c r="G96" i="1"/>
  <c r="O95" i="1"/>
  <c r="G95" i="1"/>
  <c r="J95" i="1" s="1"/>
  <c r="O94" i="1"/>
  <c r="R94" i="1" s="1"/>
  <c r="G94" i="1"/>
  <c r="O93" i="1"/>
  <c r="G93" i="1"/>
  <c r="O92" i="1"/>
  <c r="G92" i="1"/>
  <c r="O91" i="1"/>
  <c r="G91" i="1"/>
  <c r="O90" i="1"/>
  <c r="Z90" i="1" s="1"/>
  <c r="G90" i="1"/>
  <c r="O89" i="1"/>
  <c r="R89" i="1"/>
  <c r="G89" i="1"/>
  <c r="J89" i="1" s="1"/>
  <c r="O88" i="1"/>
  <c r="G88" i="1"/>
  <c r="Y88" i="1"/>
  <c r="O87" i="1"/>
  <c r="G87" i="1"/>
  <c r="O86" i="1"/>
  <c r="R86" i="1"/>
  <c r="G86" i="1"/>
  <c r="Z86" i="1" s="1"/>
  <c r="O85" i="1"/>
  <c r="R85" i="1" s="1"/>
  <c r="G85" i="1"/>
  <c r="O84" i="1"/>
  <c r="R84" i="1" s="1"/>
  <c r="G84" i="1"/>
  <c r="Y84" i="1" s="1"/>
  <c r="O83" i="1"/>
  <c r="G83" i="1"/>
  <c r="O82" i="1"/>
  <c r="G82" i="1"/>
  <c r="J82" i="1" s="1"/>
  <c r="O81" i="1"/>
  <c r="G81" i="1"/>
  <c r="O80" i="1"/>
  <c r="R80" i="1" s="1"/>
  <c r="G80" i="1"/>
  <c r="O79" i="1"/>
  <c r="G79" i="1"/>
  <c r="J79" i="1" s="1"/>
  <c r="O78" i="1"/>
  <c r="Y78" i="1" s="1"/>
  <c r="G78" i="1"/>
  <c r="O77" i="1"/>
  <c r="R77" i="1" s="1"/>
  <c r="G77" i="1"/>
  <c r="O76" i="1"/>
  <c r="G76" i="1"/>
  <c r="G74" i="1"/>
  <c r="Y74" i="1" s="1"/>
  <c r="Z74" i="1" s="1"/>
  <c r="O74" i="1"/>
  <c r="A2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G27" i="1"/>
  <c r="J27" i="1" s="1"/>
  <c r="G28" i="1"/>
  <c r="J28" i="1" s="1"/>
  <c r="O28" i="1"/>
  <c r="G29" i="1"/>
  <c r="J29" i="1" s="1"/>
  <c r="G30" i="1"/>
  <c r="O30" i="1"/>
  <c r="R30" i="1" s="1"/>
  <c r="G31" i="1"/>
  <c r="Y31" i="1" s="1"/>
  <c r="Z31" i="1" s="1"/>
  <c r="O31" i="1"/>
  <c r="G32" i="1"/>
  <c r="J32" i="1" s="1"/>
  <c r="O32" i="1"/>
  <c r="G33" i="1"/>
  <c r="J33" i="1" s="1"/>
  <c r="AA33" i="1" s="1"/>
  <c r="AB33" i="1" s="1"/>
  <c r="AE33" i="1" s="1"/>
  <c r="O33" i="1"/>
  <c r="G34" i="1"/>
  <c r="O34" i="1"/>
  <c r="R34" i="1" s="1"/>
  <c r="G35" i="1"/>
  <c r="O35" i="1"/>
  <c r="G36" i="1"/>
  <c r="J36" i="1" s="1"/>
  <c r="O36" i="1"/>
  <c r="G37" i="1"/>
  <c r="O37" i="1"/>
  <c r="R37" i="1" s="1"/>
  <c r="G38" i="1"/>
  <c r="O38" i="1"/>
  <c r="R38" i="1" s="1"/>
  <c r="G39" i="1"/>
  <c r="Y39" i="1" s="1"/>
  <c r="Z39" i="1" s="1"/>
  <c r="O39" i="1"/>
  <c r="G40" i="1"/>
  <c r="J40" i="1" s="1"/>
  <c r="O40" i="1"/>
  <c r="G41" i="1"/>
  <c r="J41" i="1" s="1"/>
  <c r="AA41" i="1" s="1"/>
  <c r="AB41" i="1" s="1"/>
  <c r="O41" i="1"/>
  <c r="G42" i="1"/>
  <c r="O42" i="1"/>
  <c r="G43" i="1"/>
  <c r="O43" i="1"/>
  <c r="G44" i="1"/>
  <c r="J44" i="1" s="1"/>
  <c r="O44" i="1"/>
  <c r="Y44" i="1" s="1"/>
  <c r="Z44" i="1" s="1"/>
  <c r="G45" i="1"/>
  <c r="O45" i="1"/>
  <c r="R45" i="1" s="1"/>
  <c r="G46" i="1"/>
  <c r="O46" i="1"/>
  <c r="R46" i="1" s="1"/>
  <c r="G47" i="1"/>
  <c r="Y47" i="1" s="1"/>
  <c r="Z47" i="1" s="1"/>
  <c r="O47" i="1"/>
  <c r="G48" i="1"/>
  <c r="J48" i="1" s="1"/>
  <c r="O48" i="1"/>
  <c r="G49" i="1"/>
  <c r="J49" i="1" s="1"/>
  <c r="AA49" i="1" s="1"/>
  <c r="AB49" i="1" s="1"/>
  <c r="AE49" i="1" s="1"/>
  <c r="O49" i="1"/>
  <c r="G50" i="1"/>
  <c r="O50" i="1"/>
  <c r="G51" i="1"/>
  <c r="O51" i="1"/>
  <c r="G52" i="1"/>
  <c r="J52" i="1" s="1"/>
  <c r="O52" i="1"/>
  <c r="G53" i="1"/>
  <c r="O53" i="1"/>
  <c r="R53" i="1" s="1"/>
  <c r="G54" i="1"/>
  <c r="O54" i="1"/>
  <c r="R54" i="1" s="1"/>
  <c r="G55" i="1"/>
  <c r="Y55" i="1" s="1"/>
  <c r="Z55" i="1" s="1"/>
  <c r="O55" i="1"/>
  <c r="G56" i="1"/>
  <c r="J56" i="1" s="1"/>
  <c r="O56" i="1"/>
  <c r="G57" i="1"/>
  <c r="J57" i="1" s="1"/>
  <c r="AA57" i="1" s="1"/>
  <c r="AB57" i="1" s="1"/>
  <c r="O57" i="1"/>
  <c r="G58" i="1"/>
  <c r="O58" i="1"/>
  <c r="G59" i="1"/>
  <c r="O59" i="1"/>
  <c r="G60" i="1"/>
  <c r="J60" i="1" s="1"/>
  <c r="O60" i="1"/>
  <c r="Y60" i="1" s="1"/>
  <c r="Z60" i="1" s="1"/>
  <c r="G61" i="1"/>
  <c r="O61" i="1"/>
  <c r="R61" i="1" s="1"/>
  <c r="G62" i="1"/>
  <c r="O62" i="1"/>
  <c r="G63" i="1"/>
  <c r="O63" i="1"/>
  <c r="G64" i="1"/>
  <c r="J64" i="1" s="1"/>
  <c r="AA64" i="1" s="1"/>
  <c r="AB64" i="1" s="1"/>
  <c r="O64" i="1"/>
  <c r="R64" i="1" s="1"/>
  <c r="G65" i="1"/>
  <c r="J65" i="1" s="1"/>
  <c r="AA65" i="1" s="1"/>
  <c r="AB65" i="1" s="1"/>
  <c r="AE65" i="1" s="1"/>
  <c r="O65" i="1"/>
  <c r="G66" i="1"/>
  <c r="O66" i="1"/>
  <c r="G67" i="1"/>
  <c r="O67" i="1"/>
  <c r="G68" i="1"/>
  <c r="J68" i="1" s="1"/>
  <c r="O68" i="1"/>
  <c r="G69" i="1"/>
  <c r="O69" i="1"/>
  <c r="R69" i="1" s="1"/>
  <c r="G70" i="1"/>
  <c r="O70" i="1"/>
  <c r="G71" i="1"/>
  <c r="O71" i="1"/>
  <c r="G72" i="1"/>
  <c r="J72" i="1" s="1"/>
  <c r="AA72" i="1" s="1"/>
  <c r="AB72" i="1" s="1"/>
  <c r="AE72" i="1" s="1"/>
  <c r="O72" i="1"/>
  <c r="R72" i="1" s="1"/>
  <c r="G73" i="1"/>
  <c r="J73" i="1" s="1"/>
  <c r="AA73" i="1" s="1"/>
  <c r="AB73" i="1" s="1"/>
  <c r="AE73" i="1" s="1"/>
  <c r="O73" i="1"/>
  <c r="J78" i="1"/>
  <c r="J92" i="1"/>
  <c r="J83" i="1"/>
  <c r="J87" i="1"/>
  <c r="Y95" i="1"/>
  <c r="Y113" i="1"/>
  <c r="J125" i="1"/>
  <c r="Y125" i="1"/>
  <c r="J99" i="1"/>
  <c r="Z123" i="1"/>
  <c r="R82" i="1"/>
  <c r="J90" i="1"/>
  <c r="R110" i="1"/>
  <c r="AA110" i="1" s="1"/>
  <c r="AB110" i="1" s="1"/>
  <c r="AE110" i="1" s="1"/>
  <c r="J96" i="1"/>
  <c r="Z107" i="1"/>
  <c r="R93" i="1"/>
  <c r="J113" i="1"/>
  <c r="J121" i="1"/>
  <c r="R78" i="1"/>
  <c r="AA78" i="1" s="1"/>
  <c r="AB78" i="1" s="1"/>
  <c r="J106" i="1"/>
  <c r="R111" i="1"/>
  <c r="Z125" i="1"/>
  <c r="R76" i="1"/>
  <c r="J98" i="1"/>
  <c r="R109" i="1"/>
  <c r="J114" i="1"/>
  <c r="Z122" i="1"/>
  <c r="J84" i="1"/>
  <c r="R101" i="1"/>
  <c r="J107" i="1"/>
  <c r="Z124" i="1"/>
  <c r="Z96" i="1"/>
  <c r="J116" i="1"/>
  <c r="R118" i="1"/>
  <c r="AA118" i="1" s="1"/>
  <c r="AB118" i="1" s="1"/>
  <c r="AE118" i="1" s="1"/>
  <c r="R79" i="1"/>
  <c r="J81" i="1"/>
  <c r="R91" i="1"/>
  <c r="J76" i="1"/>
  <c r="R88" i="1"/>
  <c r="J112" i="1"/>
  <c r="Z110" i="1"/>
  <c r="J110" i="1"/>
  <c r="Z118" i="1"/>
  <c r="J118" i="1"/>
  <c r="J120" i="1"/>
  <c r="R90" i="1"/>
  <c r="J103" i="1"/>
  <c r="R98" i="1"/>
  <c r="R106" i="1"/>
  <c r="R122" i="1"/>
  <c r="J26" i="1"/>
  <c r="AD60" i="1" l="1"/>
  <c r="AC60" i="1"/>
  <c r="AD44" i="1"/>
  <c r="AC44" i="1"/>
  <c r="AC90" i="1"/>
  <c r="AD90" i="1"/>
  <c r="AG90" i="1" s="1"/>
  <c r="Y87" i="1"/>
  <c r="R87" i="1"/>
  <c r="AA87" i="1" s="1"/>
  <c r="AB87" i="1" s="1"/>
  <c r="AD68" i="1"/>
  <c r="AC68" i="1"/>
  <c r="AD52" i="1"/>
  <c r="AC52" i="1"/>
  <c r="AD122" i="1"/>
  <c r="AC122" i="1"/>
  <c r="AA96" i="1"/>
  <c r="AB96" i="1" s="1"/>
  <c r="AE96" i="1" s="1"/>
  <c r="J71" i="1"/>
  <c r="Y71" i="1"/>
  <c r="Z71" i="1" s="1"/>
  <c r="J61" i="1"/>
  <c r="AA61" i="1" s="1"/>
  <c r="AB61" i="1" s="1"/>
  <c r="AE61" i="1" s="1"/>
  <c r="Y61" i="1"/>
  <c r="Z61" i="1" s="1"/>
  <c r="J53" i="1"/>
  <c r="AA53" i="1" s="1"/>
  <c r="AB53" i="1" s="1"/>
  <c r="AE53" i="1" s="1"/>
  <c r="Y53" i="1"/>
  <c r="Z53" i="1" s="1"/>
  <c r="AD47" i="1"/>
  <c r="AC47" i="1"/>
  <c r="Y43" i="1"/>
  <c r="Z43" i="1" s="1"/>
  <c r="J43" i="1"/>
  <c r="J37" i="1"/>
  <c r="AA37" i="1" s="1"/>
  <c r="AB37" i="1" s="1"/>
  <c r="AE37" i="1" s="1"/>
  <c r="Y37" i="1"/>
  <c r="Z37" i="1" s="1"/>
  <c r="Y35" i="1"/>
  <c r="Z35" i="1" s="1"/>
  <c r="J35" i="1"/>
  <c r="AA89" i="1"/>
  <c r="AB89" i="1" s="1"/>
  <c r="J93" i="1"/>
  <c r="AA93" i="1" s="1"/>
  <c r="AB93" i="1" s="1"/>
  <c r="Z93" i="1"/>
  <c r="Y65" i="1"/>
  <c r="Z65" i="1" s="1"/>
  <c r="Y33" i="1"/>
  <c r="Z33" i="1" s="1"/>
  <c r="Y93" i="1"/>
  <c r="J86" i="1"/>
  <c r="J74" i="1"/>
  <c r="AA74" i="1" s="1"/>
  <c r="AB74" i="1" s="1"/>
  <c r="AE74" i="1" s="1"/>
  <c r="J77" i="1"/>
  <c r="AA77" i="1" s="1"/>
  <c r="AB77" i="1" s="1"/>
  <c r="Y77" i="1"/>
  <c r="Z77" i="1"/>
  <c r="AA112" i="1"/>
  <c r="AB112" i="1" s="1"/>
  <c r="AE112" i="1" s="1"/>
  <c r="Y122" i="1"/>
  <c r="J122" i="1"/>
  <c r="AA122" i="1" s="1"/>
  <c r="AB122" i="1" s="1"/>
  <c r="AE122" i="1" s="1"/>
  <c r="Y124" i="1"/>
  <c r="J124" i="1"/>
  <c r="AA124" i="1" s="1"/>
  <c r="AB124" i="1" s="1"/>
  <c r="AA125" i="1"/>
  <c r="AB125" i="1" s="1"/>
  <c r="AE57" i="1"/>
  <c r="AE41" i="1"/>
  <c r="AE75" i="1"/>
  <c r="Y28" i="1"/>
  <c r="Z28" i="1" s="1"/>
  <c r="J47" i="1"/>
  <c r="AA47" i="1" s="1"/>
  <c r="AB47" i="1" s="1"/>
  <c r="AE47" i="1" s="1"/>
  <c r="R70" i="1"/>
  <c r="R66" i="1"/>
  <c r="AA66" i="1" s="1"/>
  <c r="AB66" i="1" s="1"/>
  <c r="AE66" i="1" s="1"/>
  <c r="R62" i="1"/>
  <c r="AA62" i="1" s="1"/>
  <c r="AB62" i="1" s="1"/>
  <c r="AE62" i="1" s="1"/>
  <c r="R58" i="1"/>
  <c r="AA58" i="1" s="1"/>
  <c r="AB58" i="1" s="1"/>
  <c r="AE58" i="1" s="1"/>
  <c r="AC78" i="1"/>
  <c r="AD78" i="1"/>
  <c r="AG78" i="1" s="1"/>
  <c r="AC118" i="1"/>
  <c r="AD118" i="1"/>
  <c r="AG118" i="1" s="1"/>
  <c r="AC96" i="1"/>
  <c r="AD96" i="1"/>
  <c r="AD107" i="1"/>
  <c r="AG107" i="1" s="1"/>
  <c r="AC107" i="1"/>
  <c r="AD86" i="1"/>
  <c r="AG86" i="1" s="1"/>
  <c r="AC86" i="1"/>
  <c r="AD98" i="1"/>
  <c r="AG98" i="1" s="1"/>
  <c r="AC98" i="1"/>
  <c r="AG105" i="1"/>
  <c r="AC105" i="1"/>
  <c r="AD105" i="1"/>
  <c r="Y121" i="1"/>
  <c r="Z121" i="1"/>
  <c r="AD36" i="1"/>
  <c r="AC36" i="1"/>
  <c r="AA70" i="1"/>
  <c r="AB70" i="1" s="1"/>
  <c r="AE70" i="1" s="1"/>
  <c r="J69" i="1"/>
  <c r="AA69" i="1" s="1"/>
  <c r="AB69" i="1" s="1"/>
  <c r="AE69" i="1" s="1"/>
  <c r="Y69" i="1"/>
  <c r="Z69" i="1" s="1"/>
  <c r="J67" i="1"/>
  <c r="Y67" i="1"/>
  <c r="Z67" i="1" s="1"/>
  <c r="J63" i="1"/>
  <c r="Y63" i="1"/>
  <c r="Z63" i="1" s="1"/>
  <c r="J59" i="1"/>
  <c r="Y59" i="1"/>
  <c r="Z59" i="1" s="1"/>
  <c r="AD55" i="1"/>
  <c r="AC55" i="1"/>
  <c r="Y51" i="1"/>
  <c r="Z51" i="1" s="1"/>
  <c r="J51" i="1"/>
  <c r="J45" i="1"/>
  <c r="AA45" i="1" s="1"/>
  <c r="AB45" i="1" s="1"/>
  <c r="AE45" i="1" s="1"/>
  <c r="Y45" i="1"/>
  <c r="Z45" i="1" s="1"/>
  <c r="AD39" i="1"/>
  <c r="AC39" i="1"/>
  <c r="AD31" i="1"/>
  <c r="AC31" i="1"/>
  <c r="Z113" i="1"/>
  <c r="R113" i="1"/>
  <c r="Y49" i="1"/>
  <c r="Z49" i="1" s="1"/>
  <c r="R115" i="1"/>
  <c r="AC110" i="1"/>
  <c r="AD110" i="1"/>
  <c r="AG110" i="1" s="1"/>
  <c r="AC124" i="1"/>
  <c r="AD124" i="1"/>
  <c r="AG124" i="1" s="1"/>
  <c r="AC125" i="1"/>
  <c r="AD125" i="1"/>
  <c r="AG125" i="1" s="1"/>
  <c r="AA32" i="1"/>
  <c r="AB32" i="1" s="1"/>
  <c r="AE32" i="1" s="1"/>
  <c r="AD74" i="1"/>
  <c r="AC74" i="1"/>
  <c r="Y96" i="1"/>
  <c r="Y98" i="1"/>
  <c r="Y103" i="1"/>
  <c r="R103" i="1"/>
  <c r="AA103" i="1" s="1"/>
  <c r="AB103" i="1" s="1"/>
  <c r="AE103" i="1" s="1"/>
  <c r="Z103" i="1"/>
  <c r="R105" i="1"/>
  <c r="Y107" i="1"/>
  <c r="AE64" i="1"/>
  <c r="Y73" i="1"/>
  <c r="Z73" i="1" s="1"/>
  <c r="Y57" i="1"/>
  <c r="Z57" i="1" s="1"/>
  <c r="Y41" i="1"/>
  <c r="Z41" i="1" s="1"/>
  <c r="AA46" i="1"/>
  <c r="AB46" i="1" s="1"/>
  <c r="AE46" i="1" s="1"/>
  <c r="J39" i="1"/>
  <c r="AA38" i="1"/>
  <c r="AB38" i="1" s="1"/>
  <c r="AE38" i="1" s="1"/>
  <c r="AA30" i="1"/>
  <c r="AB30" i="1" s="1"/>
  <c r="AE30" i="1" s="1"/>
  <c r="AA98" i="1"/>
  <c r="AB98" i="1" s="1"/>
  <c r="AE98" i="1" s="1"/>
  <c r="AA76" i="1"/>
  <c r="AB76" i="1" s="1"/>
  <c r="Y70" i="1"/>
  <c r="Z70" i="1" s="1"/>
  <c r="Y66" i="1"/>
  <c r="Z66" i="1" s="1"/>
  <c r="Y62" i="1"/>
  <c r="Z62" i="1" s="1"/>
  <c r="Y58" i="1"/>
  <c r="Z58" i="1" s="1"/>
  <c r="Y54" i="1"/>
  <c r="Z54" i="1" s="1"/>
  <c r="Y50" i="1"/>
  <c r="Z50" i="1" s="1"/>
  <c r="Y46" i="1"/>
  <c r="Z46" i="1" s="1"/>
  <c r="Y42" i="1"/>
  <c r="Z42" i="1" s="1"/>
  <c r="Y38" i="1"/>
  <c r="Z38" i="1" s="1"/>
  <c r="Y34" i="1"/>
  <c r="Z34" i="1" s="1"/>
  <c r="Y30" i="1"/>
  <c r="Z30" i="1" s="1"/>
  <c r="AD30" i="1" s="1"/>
  <c r="Z76" i="1"/>
  <c r="Y86" i="1"/>
  <c r="Z89" i="1"/>
  <c r="Z114" i="1"/>
  <c r="AA121" i="1"/>
  <c r="AB121" i="1" s="1"/>
  <c r="Y75" i="1"/>
  <c r="Z75" i="1" s="1"/>
  <c r="Y72" i="1"/>
  <c r="Z72" i="1" s="1"/>
  <c r="Y64" i="1"/>
  <c r="Z64" i="1" s="1"/>
  <c r="Y56" i="1"/>
  <c r="Z56" i="1" s="1"/>
  <c r="Y48" i="1"/>
  <c r="Z48" i="1" s="1"/>
  <c r="Y40" i="1"/>
  <c r="Z40" i="1" s="1"/>
  <c r="Y32" i="1"/>
  <c r="Z32" i="1" s="1"/>
  <c r="R56" i="1"/>
  <c r="AA56" i="1" s="1"/>
  <c r="AB56" i="1" s="1"/>
  <c r="AE56" i="1" s="1"/>
  <c r="R52" i="1"/>
  <c r="AA52" i="1" s="1"/>
  <c r="AB52" i="1" s="1"/>
  <c r="AE52" i="1" s="1"/>
  <c r="R48" i="1"/>
  <c r="AA48" i="1" s="1"/>
  <c r="AB48" i="1" s="1"/>
  <c r="AE48" i="1" s="1"/>
  <c r="R44" i="1"/>
  <c r="AA44" i="1" s="1"/>
  <c r="AB44" i="1" s="1"/>
  <c r="AE44" i="1" s="1"/>
  <c r="R40" i="1"/>
  <c r="AA40" i="1" s="1"/>
  <c r="AB40" i="1" s="1"/>
  <c r="AE40" i="1" s="1"/>
  <c r="R36" i="1"/>
  <c r="AA36" i="1" s="1"/>
  <c r="AB36" i="1" s="1"/>
  <c r="AE36" i="1" s="1"/>
  <c r="R32" i="1"/>
  <c r="R28" i="1"/>
  <c r="AA28" i="1" s="1"/>
  <c r="AB28" i="1" s="1"/>
  <c r="AE28" i="1" s="1"/>
  <c r="AE78" i="1"/>
  <c r="AD123" i="1"/>
  <c r="AG123" i="1" s="1"/>
  <c r="AC123" i="1"/>
  <c r="Z84" i="1"/>
  <c r="Z87" i="1"/>
  <c r="Y90" i="1"/>
  <c r="Z101" i="1"/>
  <c r="Y110" i="1"/>
  <c r="Y29" i="1"/>
  <c r="Z29" i="1" s="1"/>
  <c r="J50" i="1"/>
  <c r="AA50" i="1" s="1"/>
  <c r="AB50" i="1" s="1"/>
  <c r="AE50" i="1" s="1"/>
  <c r="J42" i="1"/>
  <c r="AA42" i="1" s="1"/>
  <c r="AB42" i="1" s="1"/>
  <c r="AE42" i="1" s="1"/>
  <c r="J34" i="1"/>
  <c r="AA34" i="1" s="1"/>
  <c r="AB34" i="1" s="1"/>
  <c r="AE34" i="1" s="1"/>
  <c r="R75" i="1"/>
  <c r="R71" i="1"/>
  <c r="R67" i="1"/>
  <c r="R63" i="1"/>
  <c r="R59" i="1"/>
  <c r="R55" i="1"/>
  <c r="AA55" i="1" s="1"/>
  <c r="AB55" i="1" s="1"/>
  <c r="AE55" i="1" s="1"/>
  <c r="R51" i="1"/>
  <c r="R47" i="1"/>
  <c r="R43" i="1"/>
  <c r="R39" i="1"/>
  <c r="R35" i="1"/>
  <c r="R31" i="1"/>
  <c r="AA31" i="1" s="1"/>
  <c r="AB31" i="1" s="1"/>
  <c r="AE31" i="1" s="1"/>
  <c r="J75" i="1"/>
  <c r="AA75" i="1" s="1"/>
  <c r="AB75" i="1" s="1"/>
  <c r="AA29" i="1"/>
  <c r="AB29" i="1" s="1"/>
  <c r="AE29" i="1" s="1"/>
  <c r="Y27" i="1"/>
  <c r="Z27" i="1" s="1"/>
  <c r="AA82" i="1"/>
  <c r="AB82" i="1" s="1"/>
  <c r="AE82" i="1" s="1"/>
  <c r="AF98" i="1"/>
  <c r="AA113" i="1"/>
  <c r="AB113" i="1" s="1"/>
  <c r="AA90" i="1"/>
  <c r="AB90" i="1" s="1"/>
  <c r="AF110" i="1"/>
  <c r="AA116" i="1"/>
  <c r="AB116" i="1" s="1"/>
  <c r="AE116" i="1" s="1"/>
  <c r="AF96" i="1"/>
  <c r="AA79" i="1"/>
  <c r="AB79" i="1" s="1"/>
  <c r="AE79" i="1" s="1"/>
  <c r="AA27" i="1"/>
  <c r="AB27" i="1" s="1"/>
  <c r="AE27" i="1" s="1"/>
  <c r="AA26" i="1"/>
  <c r="AB26" i="1" s="1"/>
  <c r="AE26" i="1" s="1"/>
  <c r="Y26" i="1"/>
  <c r="Z26" i="1" s="1"/>
  <c r="AE76" i="1"/>
  <c r="Z120" i="1"/>
  <c r="R120" i="1"/>
  <c r="AA120" i="1" s="1"/>
  <c r="AB120" i="1" s="1"/>
  <c r="AE120" i="1" s="1"/>
  <c r="AF107" i="1"/>
  <c r="AE87" i="1"/>
  <c r="AA84" i="1"/>
  <c r="AB84" i="1" s="1"/>
  <c r="AA106" i="1"/>
  <c r="AB106" i="1" s="1"/>
  <c r="AE106" i="1" s="1"/>
  <c r="G126" i="1"/>
  <c r="R100" i="1"/>
  <c r="AA100" i="1" s="1"/>
  <c r="AB100" i="1" s="1"/>
  <c r="AE100" i="1" s="1"/>
  <c r="Z100" i="1"/>
  <c r="Y100" i="1"/>
  <c r="J94" i="1"/>
  <c r="AA94" i="1" s="1"/>
  <c r="AB94" i="1" s="1"/>
  <c r="AE94" i="1" s="1"/>
  <c r="Y94" i="1"/>
  <c r="Z94" i="1"/>
  <c r="AG122" i="1"/>
  <c r="AF122" i="1"/>
  <c r="Y92" i="1"/>
  <c r="R92" i="1"/>
  <c r="AA92" i="1" s="1"/>
  <c r="AB92" i="1" s="1"/>
  <c r="AE92" i="1" s="1"/>
  <c r="Z92" i="1"/>
  <c r="Y81" i="1"/>
  <c r="R81" i="1"/>
  <c r="AA81" i="1" s="1"/>
  <c r="AB81" i="1" s="1"/>
  <c r="O126" i="1"/>
  <c r="Z81" i="1"/>
  <c r="R83" i="1"/>
  <c r="AA83" i="1" s="1"/>
  <c r="AB83" i="1" s="1"/>
  <c r="AE83" i="1" s="1"/>
  <c r="Y83" i="1"/>
  <c r="Y85" i="1"/>
  <c r="J85" i="1"/>
  <c r="AA85" i="1" s="1"/>
  <c r="AB85" i="1" s="1"/>
  <c r="AE85" i="1" s="1"/>
  <c r="Z85" i="1"/>
  <c r="Y91" i="1"/>
  <c r="J91" i="1"/>
  <c r="AA91" i="1" s="1"/>
  <c r="AB91" i="1" s="1"/>
  <c r="AE91" i="1" s="1"/>
  <c r="Z91" i="1"/>
  <c r="Z104" i="1"/>
  <c r="J104" i="1"/>
  <c r="AA104" i="1" s="1"/>
  <c r="AB104" i="1" s="1"/>
  <c r="AE104" i="1" s="1"/>
  <c r="Y104" i="1"/>
  <c r="Z109" i="1"/>
  <c r="Y109" i="1"/>
  <c r="J109" i="1"/>
  <c r="AA109" i="1" s="1"/>
  <c r="AB109" i="1" s="1"/>
  <c r="AE109" i="1" s="1"/>
  <c r="Y111" i="1"/>
  <c r="Z111" i="1"/>
  <c r="J111" i="1"/>
  <c r="AA111" i="1" s="1"/>
  <c r="AB111" i="1" s="1"/>
  <c r="AE111" i="1" s="1"/>
  <c r="Y116" i="1"/>
  <c r="Z116" i="1"/>
  <c r="Y117" i="1"/>
  <c r="Z117" i="1"/>
  <c r="R117" i="1"/>
  <c r="AA117" i="1" s="1"/>
  <c r="AB117" i="1" s="1"/>
  <c r="AE117" i="1" s="1"/>
  <c r="Z119" i="1"/>
  <c r="J119" i="1"/>
  <c r="AA119" i="1" s="1"/>
  <c r="AB119" i="1" s="1"/>
  <c r="AE119" i="1" s="1"/>
  <c r="Y119" i="1"/>
  <c r="AF78" i="1"/>
  <c r="AA86" i="1"/>
  <c r="AB86" i="1" s="1"/>
  <c r="AE86" i="1" s="1"/>
  <c r="Y99" i="1"/>
  <c r="R99" i="1"/>
  <c r="AA99" i="1" s="1"/>
  <c r="AB99" i="1" s="1"/>
  <c r="AE99" i="1" s="1"/>
  <c r="Y106" i="1"/>
  <c r="Z106" i="1"/>
  <c r="AE93" i="1"/>
  <c r="AG96" i="1"/>
  <c r="R114" i="1"/>
  <c r="AA114" i="1" s="1"/>
  <c r="AB114" i="1" s="1"/>
  <c r="AE114" i="1" s="1"/>
  <c r="Z99" i="1"/>
  <c r="J101" i="1"/>
  <c r="AA101" i="1" s="1"/>
  <c r="AB101" i="1" s="1"/>
  <c r="Y89" i="1"/>
  <c r="Z79" i="1"/>
  <c r="Y79" i="1"/>
  <c r="Z83" i="1"/>
  <c r="Z95" i="1"/>
  <c r="R95" i="1"/>
  <c r="AA95" i="1" s="1"/>
  <c r="AB95" i="1" s="1"/>
  <c r="AE95" i="1" s="1"/>
  <c r="Y97" i="1"/>
  <c r="Z97" i="1"/>
  <c r="J97" i="1"/>
  <c r="AA97" i="1" s="1"/>
  <c r="AB97" i="1" s="1"/>
  <c r="AE97" i="1" s="1"/>
  <c r="Z102" i="1"/>
  <c r="Y102" i="1"/>
  <c r="J102" i="1"/>
  <c r="AA102" i="1" s="1"/>
  <c r="AB102" i="1" s="1"/>
  <c r="AE102" i="1" s="1"/>
  <c r="Z80" i="1"/>
  <c r="J80" i="1"/>
  <c r="AA80" i="1" s="1"/>
  <c r="AB80" i="1" s="1"/>
  <c r="AE80" i="1" s="1"/>
  <c r="Y80" i="1"/>
  <c r="Z88" i="1"/>
  <c r="J88" i="1"/>
  <c r="AA88" i="1" s="1"/>
  <c r="AB88" i="1" s="1"/>
  <c r="AE88" i="1" s="1"/>
  <c r="AE121" i="1"/>
  <c r="AE89" i="1"/>
  <c r="AE81" i="1"/>
  <c r="Y101" i="1"/>
  <c r="Y82" i="1"/>
  <c r="Y105" i="1"/>
  <c r="J105" i="1"/>
  <c r="AA105" i="1" s="1"/>
  <c r="AB105" i="1" s="1"/>
  <c r="AE105" i="1" s="1"/>
  <c r="Z108" i="1"/>
  <c r="J108" i="1"/>
  <c r="AA108" i="1" s="1"/>
  <c r="AB108" i="1" s="1"/>
  <c r="AE108" i="1" s="1"/>
  <c r="Y112" i="1"/>
  <c r="Z112" i="1"/>
  <c r="Z115" i="1"/>
  <c r="J115" i="1"/>
  <c r="AA115" i="1" s="1"/>
  <c r="AB115" i="1" s="1"/>
  <c r="AE115" i="1" s="1"/>
  <c r="Y120" i="1"/>
  <c r="Y123" i="1"/>
  <c r="J123" i="1"/>
  <c r="AA123" i="1" s="1"/>
  <c r="AB123" i="1" s="1"/>
  <c r="AE124" i="1"/>
  <c r="U126" i="1"/>
  <c r="Z82" i="1"/>
  <c r="Y76" i="1"/>
  <c r="AE77" i="1" l="1"/>
  <c r="AD99" i="1"/>
  <c r="AC99" i="1"/>
  <c r="AD111" i="1"/>
  <c r="AC111" i="1"/>
  <c r="AD91" i="1"/>
  <c r="AC91" i="1"/>
  <c r="AC81" i="1"/>
  <c r="AD81" i="1"/>
  <c r="AD103" i="1"/>
  <c r="AC103" i="1"/>
  <c r="AD63" i="1"/>
  <c r="AC63" i="1"/>
  <c r="AD115" i="1"/>
  <c r="AF115" i="1" s="1"/>
  <c r="AC115" i="1"/>
  <c r="AC108" i="1"/>
  <c r="AD108" i="1"/>
  <c r="AC102" i="1"/>
  <c r="AD102" i="1"/>
  <c r="AD79" i="1"/>
  <c r="AC79" i="1"/>
  <c r="AD119" i="1"/>
  <c r="AC119" i="1"/>
  <c r="AC116" i="1"/>
  <c r="AD116" i="1"/>
  <c r="AC94" i="1"/>
  <c r="AD94" i="1"/>
  <c r="AC120" i="1"/>
  <c r="AD120" i="1"/>
  <c r="AD40" i="1"/>
  <c r="AC40" i="1"/>
  <c r="AD72" i="1"/>
  <c r="AC72" i="1"/>
  <c r="AG89" i="1"/>
  <c r="AC89" i="1"/>
  <c r="AD89" i="1"/>
  <c r="AF89" i="1" s="1"/>
  <c r="AD34" i="1"/>
  <c r="AC34" i="1"/>
  <c r="AD50" i="1"/>
  <c r="AC50" i="1"/>
  <c r="AD66" i="1"/>
  <c r="AC66" i="1"/>
  <c r="AD41" i="1"/>
  <c r="AC41" i="1"/>
  <c r="AD49" i="1"/>
  <c r="AC49" i="1"/>
  <c r="AA63" i="1"/>
  <c r="AB63" i="1" s="1"/>
  <c r="AE63" i="1" s="1"/>
  <c r="AF124" i="1"/>
  <c r="AD65" i="1"/>
  <c r="AC65" i="1"/>
  <c r="AA35" i="1"/>
  <c r="AB35" i="1" s="1"/>
  <c r="AE35" i="1" s="1"/>
  <c r="AA43" i="1"/>
  <c r="AB43" i="1" s="1"/>
  <c r="AE43" i="1" s="1"/>
  <c r="AD53" i="1"/>
  <c r="AC53" i="1"/>
  <c r="AD71" i="1"/>
  <c r="AC71" i="1"/>
  <c r="AC109" i="1"/>
  <c r="AD109" i="1"/>
  <c r="AG109" i="1" s="1"/>
  <c r="AD64" i="1"/>
  <c r="AC64" i="1"/>
  <c r="AD114" i="1"/>
  <c r="AG114" i="1" s="1"/>
  <c r="AC114" i="1"/>
  <c r="AD62" i="1"/>
  <c r="AC62" i="1"/>
  <c r="AD69" i="1"/>
  <c r="AF69" i="1" s="1"/>
  <c r="AC69" i="1"/>
  <c r="AF125" i="1"/>
  <c r="AD33" i="1"/>
  <c r="AC33" i="1"/>
  <c r="AC82" i="1"/>
  <c r="AD82" i="1"/>
  <c r="AC112" i="1"/>
  <c r="AD112" i="1"/>
  <c r="AF112" i="1" s="1"/>
  <c r="AC80" i="1"/>
  <c r="AD80" i="1"/>
  <c r="AD95" i="1"/>
  <c r="AC95" i="1"/>
  <c r="AD106" i="1"/>
  <c r="AC106" i="1"/>
  <c r="AE125" i="1"/>
  <c r="AC100" i="1"/>
  <c r="AD100" i="1"/>
  <c r="AC29" i="1"/>
  <c r="AD29" i="1"/>
  <c r="AD87" i="1"/>
  <c r="AC87" i="1"/>
  <c r="AD48" i="1"/>
  <c r="AC48" i="1"/>
  <c r="AD75" i="1"/>
  <c r="AF75" i="1" s="1"/>
  <c r="AC75" i="1"/>
  <c r="AD38" i="1"/>
  <c r="AC38" i="1"/>
  <c r="AD54" i="1"/>
  <c r="AG54" i="1" s="1"/>
  <c r="AC54" i="1"/>
  <c r="AD70" i="1"/>
  <c r="AC70" i="1"/>
  <c r="AD57" i="1"/>
  <c r="AF57" i="1" s="1"/>
  <c r="AC57" i="1"/>
  <c r="AA51" i="1"/>
  <c r="AB51" i="1" s="1"/>
  <c r="AE51" i="1" s="1"/>
  <c r="AD59" i="1"/>
  <c r="AC59" i="1"/>
  <c r="AD67" i="1"/>
  <c r="AC67" i="1"/>
  <c r="AC77" i="1"/>
  <c r="AD77" i="1"/>
  <c r="AF77" i="1" s="1"/>
  <c r="AC93" i="1"/>
  <c r="AD93" i="1"/>
  <c r="AD35" i="1"/>
  <c r="AC35" i="1"/>
  <c r="AD43" i="1"/>
  <c r="AC43" i="1"/>
  <c r="AA71" i="1"/>
  <c r="AB71" i="1" s="1"/>
  <c r="AE71" i="1" s="1"/>
  <c r="AC92" i="1"/>
  <c r="AD92" i="1"/>
  <c r="AC101" i="1"/>
  <c r="AD101" i="1"/>
  <c r="AG101" i="1" s="1"/>
  <c r="AD32" i="1"/>
  <c r="AC32" i="1"/>
  <c r="AD46" i="1"/>
  <c r="AC46" i="1"/>
  <c r="AD45" i="1"/>
  <c r="AC45" i="1"/>
  <c r="AC88" i="1"/>
  <c r="AD88" i="1"/>
  <c r="AF88" i="1" s="1"/>
  <c r="AG97" i="1"/>
  <c r="AC97" i="1"/>
  <c r="AD97" i="1"/>
  <c r="AF97" i="1" s="1"/>
  <c r="AD83" i="1"/>
  <c r="AG83" i="1" s="1"/>
  <c r="AC83" i="1"/>
  <c r="AC117" i="1"/>
  <c r="AD117" i="1"/>
  <c r="AC104" i="1"/>
  <c r="AD104" i="1"/>
  <c r="AC85" i="1"/>
  <c r="AD85" i="1"/>
  <c r="AG85" i="1" s="1"/>
  <c r="AF118" i="1"/>
  <c r="AC30" i="1"/>
  <c r="AC84" i="1"/>
  <c r="AD84" i="1"/>
  <c r="AG84" i="1" s="1"/>
  <c r="AD56" i="1"/>
  <c r="AC56" i="1"/>
  <c r="AC76" i="1"/>
  <c r="AD76" i="1"/>
  <c r="AD42" i="1"/>
  <c r="AG42" i="1" s="1"/>
  <c r="AC42" i="1"/>
  <c r="AD58" i="1"/>
  <c r="AC58" i="1"/>
  <c r="AA39" i="1"/>
  <c r="AB39" i="1" s="1"/>
  <c r="AE39" i="1" s="1"/>
  <c r="AD73" i="1"/>
  <c r="AC73" i="1"/>
  <c r="AC113" i="1"/>
  <c r="AD113" i="1"/>
  <c r="AG113" i="1" s="1"/>
  <c r="AD51" i="1"/>
  <c r="AC51" i="1"/>
  <c r="AA59" i="1"/>
  <c r="AB59" i="1" s="1"/>
  <c r="AE59" i="1" s="1"/>
  <c r="AA67" i="1"/>
  <c r="AB67" i="1" s="1"/>
  <c r="AE67" i="1" s="1"/>
  <c r="AC121" i="1"/>
  <c r="AD121" i="1"/>
  <c r="AD28" i="1"/>
  <c r="AF28" i="1" s="1"/>
  <c r="AC28" i="1"/>
  <c r="AD37" i="1"/>
  <c r="AC37" i="1"/>
  <c r="AD61" i="1"/>
  <c r="AC61" i="1"/>
  <c r="AC27" i="1"/>
  <c r="AD27" i="1"/>
  <c r="AG27" i="1" s="1"/>
  <c r="AC26" i="1"/>
  <c r="AD26" i="1"/>
  <c r="AF90" i="1"/>
  <c r="AE90" i="1"/>
  <c r="AF105" i="1"/>
  <c r="AE113" i="1"/>
  <c r="AF61" i="1"/>
  <c r="AG38" i="1"/>
  <c r="Z126" i="1"/>
  <c r="AF48" i="1"/>
  <c r="AG39" i="1"/>
  <c r="AG44" i="1"/>
  <c r="AG51" i="1"/>
  <c r="AG58" i="1"/>
  <c r="AF70" i="1"/>
  <c r="AF74" i="1"/>
  <c r="AF55" i="1"/>
  <c r="AG36" i="1"/>
  <c r="AF35" i="1"/>
  <c r="AG67" i="1"/>
  <c r="AG115" i="1"/>
  <c r="AF102" i="1"/>
  <c r="AG102" i="1"/>
  <c r="AG106" i="1"/>
  <c r="AF106" i="1"/>
  <c r="AG117" i="1"/>
  <c r="AF117" i="1"/>
  <c r="AF104" i="1"/>
  <c r="AG104" i="1"/>
  <c r="J126" i="1"/>
  <c r="AE84" i="1"/>
  <c r="AF84" i="1"/>
  <c r="AF86" i="1"/>
  <c r="AG56" i="1"/>
  <c r="AF45" i="1"/>
  <c r="AF37" i="1"/>
  <c r="AG80" i="1"/>
  <c r="AF80" i="1"/>
  <c r="AG95" i="1"/>
  <c r="AF95" i="1"/>
  <c r="AF30" i="1"/>
  <c r="AG34" i="1"/>
  <c r="AF50" i="1"/>
  <c r="AG66" i="1"/>
  <c r="AF31" i="1"/>
  <c r="AF47" i="1"/>
  <c r="AG63" i="1"/>
  <c r="AG40" i="1"/>
  <c r="AF72" i="1"/>
  <c r="AG68" i="1"/>
  <c r="AG60" i="1"/>
  <c r="AG82" i="1"/>
  <c r="AF82" i="1"/>
  <c r="AG99" i="1"/>
  <c r="AF99" i="1"/>
  <c r="AG94" i="1"/>
  <c r="AF94" i="1"/>
  <c r="AG100" i="1"/>
  <c r="AF100" i="1"/>
  <c r="AF120" i="1"/>
  <c r="AG120" i="1"/>
  <c r="AE123" i="1"/>
  <c r="AF123" i="1"/>
  <c r="AG108" i="1"/>
  <c r="AF108" i="1"/>
  <c r="AG79" i="1"/>
  <c r="AF79" i="1"/>
  <c r="C4" i="1"/>
  <c r="AG112" i="1"/>
  <c r="AG111" i="1"/>
  <c r="AF111" i="1"/>
  <c r="AG91" i="1"/>
  <c r="AF91" i="1"/>
  <c r="AF81" i="1"/>
  <c r="AG81" i="1"/>
  <c r="AG46" i="1"/>
  <c r="AF62" i="1"/>
  <c r="AF43" i="1"/>
  <c r="AG59" i="1"/>
  <c r="AF32" i="1"/>
  <c r="AF64" i="1"/>
  <c r="AF49" i="1"/>
  <c r="AG41" i="1"/>
  <c r="AG88" i="1"/>
  <c r="AF83" i="1"/>
  <c r="AF101" i="1"/>
  <c r="AE101" i="1"/>
  <c r="AF109" i="1"/>
  <c r="AG119" i="1"/>
  <c r="AF119" i="1"/>
  <c r="AF116" i="1"/>
  <c r="AG116" i="1"/>
  <c r="AG92" i="1"/>
  <c r="AF92" i="1"/>
  <c r="AA126" i="1" l="1"/>
  <c r="AF113" i="1"/>
  <c r="AG121" i="1"/>
  <c r="AF121" i="1"/>
  <c r="AG93" i="1"/>
  <c r="AF93" i="1"/>
  <c r="AG77" i="1"/>
  <c r="AG103" i="1"/>
  <c r="AF103" i="1"/>
  <c r="AG76" i="1"/>
  <c r="AF76" i="1"/>
  <c r="AG87" i="1"/>
  <c r="AF87" i="1"/>
  <c r="AB126" i="1"/>
  <c r="C8" i="1" s="1"/>
  <c r="AF114" i="1"/>
  <c r="AF85" i="1"/>
  <c r="C6" i="1"/>
  <c r="C7" i="3" s="1"/>
  <c r="AF71" i="1"/>
  <c r="AC126" i="1"/>
  <c r="AD23" i="1" s="1"/>
  <c r="AE126" i="1" s="1"/>
  <c r="C5" i="1"/>
  <c r="C9" i="3" s="1"/>
  <c r="AG61" i="1"/>
  <c r="AF38" i="1"/>
  <c r="AF51" i="1"/>
  <c r="AG70" i="1"/>
  <c r="C8" i="3"/>
  <c r="AG69" i="1"/>
  <c r="AG74" i="1"/>
  <c r="AF41" i="1"/>
  <c r="AG71" i="1"/>
  <c r="AF39" i="1"/>
  <c r="AG48" i="1"/>
  <c r="AF56" i="1"/>
  <c r="AF44" i="1"/>
  <c r="AF58" i="1"/>
  <c r="AG35" i="1"/>
  <c r="AG55" i="1"/>
  <c r="AF34" i="1"/>
  <c r="AF67" i="1"/>
  <c r="AG28" i="1"/>
  <c r="AG72" i="1"/>
  <c r="AF42" i="1"/>
  <c r="AF36" i="1"/>
  <c r="AG47" i="1"/>
  <c r="AF59" i="1"/>
  <c r="AG57" i="1"/>
  <c r="AG30" i="1"/>
  <c r="AF54" i="1"/>
  <c r="AG32" i="1"/>
  <c r="AG45" i="1"/>
  <c r="AG31" i="1"/>
  <c r="AG43" i="1"/>
  <c r="AF66" i="1"/>
  <c r="AF27" i="1"/>
  <c r="AF40" i="1"/>
  <c r="AF60" i="1"/>
  <c r="AG49" i="1"/>
  <c r="AG62" i="1"/>
  <c r="AG64" i="1"/>
  <c r="AG53" i="1"/>
  <c r="AF53" i="1"/>
  <c r="AF52" i="1"/>
  <c r="AG52" i="1"/>
  <c r="AG65" i="1"/>
  <c r="AF65" i="1"/>
  <c r="AF63" i="1"/>
  <c r="AF33" i="1"/>
  <c r="AG33" i="1"/>
  <c r="AD126" i="1"/>
  <c r="AG50" i="1"/>
  <c r="AG75" i="1"/>
  <c r="AF46" i="1"/>
  <c r="C9" i="1"/>
  <c r="AF73" i="1"/>
  <c r="AG73" i="1"/>
  <c r="AG37" i="1"/>
  <c r="AF68" i="1"/>
  <c r="AG29" i="1"/>
  <c r="AF29" i="1"/>
  <c r="AG26" i="1"/>
  <c r="AF26" i="1"/>
  <c r="C7" i="1" l="1"/>
  <c r="C10" i="1" s="1"/>
  <c r="G6" i="3" l="1"/>
  <c r="C5" i="3" s="1"/>
  <c r="C6" i="3" l="1"/>
  <c r="C4" i="3"/>
</calcChain>
</file>

<file path=xl/comments1.xml><?xml version="1.0" encoding="utf-8"?>
<comments xmlns="http://schemas.openxmlformats.org/spreadsheetml/2006/main">
  <authors>
    <author>Tom Schoenfeld</author>
    <author>Matthew Jarosz</author>
  </authors>
  <commentList>
    <comment ref="R24" authorId="0" shapeId="0">
      <text>
        <r>
          <rPr>
            <b/>
            <sz val="9"/>
            <color indexed="81"/>
            <rFont val="Tahoma"/>
            <family val="2"/>
          </rPr>
          <t>Tom Schoenfeld:</t>
        </r>
        <r>
          <rPr>
            <sz val="9"/>
            <color indexed="81"/>
            <rFont val="Tahoma"/>
            <family val="2"/>
          </rPr>
          <t xml:space="preserve">
I'd remove "fixture" because this value is for the entire line, not the energy per fixture..</t>
        </r>
      </text>
    </comment>
    <comment ref="AC24" authorId="1" shapeId="0">
      <text>
        <r>
          <rPr>
            <sz val="9"/>
            <color indexed="81"/>
            <rFont val="Tahoma"/>
            <charset val="1"/>
          </rPr>
          <t>This is the rebate calculated without any of the rebate caps.  See the Project Summary table for more information.</t>
        </r>
      </text>
    </comment>
  </commentList>
</comments>
</file>

<file path=xl/sharedStrings.xml><?xml version="1.0" encoding="utf-8"?>
<sst xmlns="http://schemas.openxmlformats.org/spreadsheetml/2006/main" count="103" uniqueCount="91">
  <si>
    <t>Location</t>
  </si>
  <si>
    <t>Number of lamps per fixture</t>
  </si>
  <si>
    <t>Existing</t>
  </si>
  <si>
    <t>Installed</t>
  </si>
  <si>
    <t>Project Costs</t>
  </si>
  <si>
    <t>Material Cost ($)</t>
  </si>
  <si>
    <t>Labor Cost ($)</t>
  </si>
  <si>
    <t>Total Cost ($)</t>
  </si>
  <si>
    <t>Operating schedule</t>
  </si>
  <si>
    <t>Annual operating hours (hr/yr)</t>
  </si>
  <si>
    <t>Annual Cost Savings ($)</t>
  </si>
  <si>
    <t>Project Savings</t>
  </si>
  <si>
    <t>Rebate ($)</t>
  </si>
  <si>
    <t>Payback before rebate (yrs)</t>
  </si>
  <si>
    <t>Payback after rebate (yr)</t>
  </si>
  <si>
    <t>Rebate/Total Cost (%)</t>
  </si>
  <si>
    <t>ECM 25 Required Fields</t>
  </si>
  <si>
    <t>Labor cost/incentive $</t>
  </si>
  <si>
    <t>Material cost/incentive $</t>
  </si>
  <si>
    <t>MCF (kWh Savings)</t>
  </si>
  <si>
    <t>Weighted Average Installed Watts</t>
  </si>
  <si>
    <t>Example</t>
  </si>
  <si>
    <t>Gym</t>
  </si>
  <si>
    <t>Project Summary</t>
  </si>
  <si>
    <t xml:space="preserve">Revision </t>
  </si>
  <si>
    <t>Date</t>
  </si>
  <si>
    <t>Author</t>
  </si>
  <si>
    <t>Intial Release</t>
  </si>
  <si>
    <t>MMJ</t>
  </si>
  <si>
    <t>Energy savings (kWh)</t>
  </si>
  <si>
    <t>Project Cost ($)</t>
  </si>
  <si>
    <t>Demand Savings</t>
  </si>
  <si>
    <t>Commercial Rebate Program</t>
  </si>
  <si>
    <t>Utility Rate</t>
  </si>
  <si>
    <t>$/kWh</t>
  </si>
  <si>
    <t>Instructions</t>
  </si>
  <si>
    <t>On-Peak Demand Savings (kW)</t>
  </si>
  <si>
    <t>For Franklin Energy</t>
  </si>
  <si>
    <t>Revision</t>
  </si>
  <si>
    <t>400W High-Bay Metal Halide</t>
  </si>
  <si>
    <t>ACME P-75WHB LED</t>
  </si>
  <si>
    <t>$12,500</t>
  </si>
  <si>
    <t>$9,375</t>
  </si>
  <si>
    <t>$21,875</t>
  </si>
  <si>
    <t>'=IFERROR(INDEX($B$3:$B$15, MATCH(0,COUNTIF($D$2:D2, $B$3:$B$15), 0)),"")</t>
  </si>
  <si>
    <t>18.65</t>
  </si>
  <si>
    <t>ASHRAE 90.1 - 2007 User Manual Lighting Tables</t>
  </si>
  <si>
    <t xml:space="preserve">Custom projects must save at least 1 kW during On-Peak times. </t>
  </si>
  <si>
    <t>The KY average of $0.0864/kWh can be used if you are unsure of your current rate</t>
  </si>
  <si>
    <t>The rebate is rounded to nearest dollar and the lesser of the On-Peak demand savings x $100 or the total project cost.</t>
  </si>
  <si>
    <t>Watts per fixture can be obtained from ASHRAE 90.1 Tables tab or supporting documents need to presented</t>
  </si>
  <si>
    <r>
      <t xml:space="preserve">New LED fixtures are eligible only if </t>
    </r>
    <r>
      <rPr>
        <b/>
        <i/>
        <sz val="11"/>
        <color theme="1"/>
        <rFont val="Calibri"/>
        <family val="2"/>
        <scheme val="minor"/>
      </rPr>
      <t>(1) UL certified</t>
    </r>
    <r>
      <rPr>
        <i/>
        <sz val="11"/>
        <color theme="1"/>
        <rFont val="Calibri"/>
        <family val="2"/>
        <scheme val="minor"/>
      </rPr>
      <t xml:space="preserve">, </t>
    </r>
    <r>
      <rPr>
        <b/>
        <i/>
        <sz val="11"/>
        <color theme="1"/>
        <rFont val="Calibri"/>
        <family val="2"/>
        <scheme val="minor"/>
      </rPr>
      <t>(2) Energy Star Certified</t>
    </r>
    <r>
      <rPr>
        <i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(3) Design Lights Consortium</t>
    </r>
  </si>
  <si>
    <t>Notes</t>
  </si>
  <si>
    <r>
      <t xml:space="preserve">Complete </t>
    </r>
    <r>
      <rPr>
        <b/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cells below</t>
    </r>
  </si>
  <si>
    <t>Cost Savings ($)</t>
  </si>
  <si>
    <t>Simple Payback before Rebate (yrs)</t>
  </si>
  <si>
    <t>Simple Payback after Rebate (yrs)</t>
  </si>
  <si>
    <t>Labor</t>
  </si>
  <si>
    <t>Material</t>
  </si>
  <si>
    <t>Rebate</t>
  </si>
  <si>
    <t>Quanity (rebate $)</t>
  </si>
  <si>
    <t>Project Details</t>
  </si>
  <si>
    <t>5</t>
  </si>
  <si>
    <t>4</t>
  </si>
  <si>
    <t>On-Peak operating months (Number of operating months between June-September)</t>
  </si>
  <si>
    <t>On-Peak operating week days (Number of operating days between Monday and Friday)</t>
  </si>
  <si>
    <t>On-Peak operating hours (Number of operating hours between 2pm-6pm)</t>
  </si>
  <si>
    <t>3</t>
  </si>
  <si>
    <t>13.99</t>
  </si>
  <si>
    <t>6%</t>
  </si>
  <si>
    <t>$1398.75</t>
  </si>
  <si>
    <t>8am-5pm, M-F, Jan-Dec</t>
  </si>
  <si>
    <t>2,340</t>
  </si>
  <si>
    <t>8,775</t>
  </si>
  <si>
    <t>52,416</t>
  </si>
  <si>
    <t>5.8</t>
  </si>
  <si>
    <t>5.4</t>
  </si>
  <si>
    <t>43,641</t>
  </si>
  <si>
    <t>$3,770.58</t>
  </si>
  <si>
    <t>Totals</t>
  </si>
  <si>
    <t>Fixture Input Watts (W/fixture)</t>
  </si>
  <si>
    <t>Line Number</t>
  </si>
  <si>
    <t>Total Input Power (kW)</t>
  </si>
  <si>
    <t>Fixture Type</t>
  </si>
  <si>
    <t>Quantity of fixtures</t>
  </si>
  <si>
    <t>Annual Energy Consumption (kWh)</t>
  </si>
  <si>
    <t>Input Power Reduction (kW)</t>
  </si>
  <si>
    <t>Annual Energy Savings (kWh)</t>
  </si>
  <si>
    <t>Maximum Possible Rebate ($)</t>
  </si>
  <si>
    <t>Description of Change</t>
  </si>
  <si>
    <r>
      <t>On-Peak Demand savings occur from</t>
    </r>
    <r>
      <rPr>
        <b/>
        <i/>
        <sz val="11"/>
        <color theme="1"/>
        <rFont val="Calibri"/>
        <family val="2"/>
        <scheme val="minor"/>
      </rPr>
      <t xml:space="preserve"> 2pm to 6pm, Monday through Friday, June through September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</si>
</sst>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  <numFmt numFmtId="167" formatCode="_(&quot;$&quot;* #,##0_);_(&quot;$&quot;* \(#,##0\);_(&quot;$&quot;* &quot;-&quot;??_);_(@_)"/>
    <numFmt numFmtId="168" formatCode="0.0000000"/>
    <numFmt numFmtId="169" formatCode="_(* #,##0_);_(* \(#,##0\);_(* &quot;-&quot;??_);_(@_)"/>
    <numFmt numFmtId="170" formatCode="_(&quot;$&quot;* #,##0.0000_);_(&quot;$&quot;* \(#,##0.00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7" fontId="0" fillId="0" borderId="0" xfId="2" applyNumberFormat="1" applyFont="1" applyAlignment="1">
      <alignment horizontal="center" vertical="center"/>
    </xf>
    <xf numFmtId="168" fontId="0" fillId="0" borderId="0" xfId="0" applyNumberFormat="1"/>
    <xf numFmtId="169" fontId="0" fillId="0" borderId="0" xfId="1" applyNumberFormat="1" applyFont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  <xf numFmtId="43" fontId="0" fillId="0" borderId="0" xfId="0" applyNumberFormat="1"/>
    <xf numFmtId="0" fontId="5" fillId="0" borderId="0" xfId="0" applyFont="1" applyAlignment="1">
      <alignment horizontal="left" vertical="center"/>
    </xf>
    <xf numFmtId="0" fontId="3" fillId="0" borderId="0" xfId="0" applyFont="1"/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66" fontId="0" fillId="0" borderId="1" xfId="0" applyNumberFormat="1" applyBorder="1" applyAlignment="1">
      <alignment horizontal="left" vertical="center"/>
    </xf>
    <xf numFmtId="3" fontId="0" fillId="0" borderId="0" xfId="0" applyNumberFormat="1"/>
    <xf numFmtId="164" fontId="0" fillId="0" borderId="0" xfId="2" applyNumberFormat="1" applyFont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165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166" fontId="0" fillId="3" borderId="8" xfId="2" applyNumberFormat="1" applyFont="1" applyFill="1" applyBorder="1" applyAlignment="1">
      <alignment horizontal="center"/>
    </xf>
    <xf numFmtId="43" fontId="0" fillId="3" borderId="1" xfId="1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9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166" fontId="0" fillId="3" borderId="11" xfId="2" applyNumberFormat="1" applyFont="1" applyFill="1" applyBorder="1" applyAlignment="1">
      <alignment horizontal="center"/>
    </xf>
    <xf numFmtId="43" fontId="0" fillId="3" borderId="10" xfId="1" applyNumberFormat="1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166" fontId="0" fillId="3" borderId="17" xfId="2" applyNumberFormat="1" applyFon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6" fillId="0" borderId="0" xfId="0" applyFont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43" fontId="0" fillId="3" borderId="1" xfId="1" applyNumberFormat="1" applyFont="1" applyFill="1" applyBorder="1" applyAlignment="1">
      <alignment horizontal="center" vertical="center"/>
    </xf>
    <xf numFmtId="44" fontId="0" fillId="3" borderId="15" xfId="2" applyNumberFormat="1" applyFont="1" applyFill="1" applyBorder="1" applyAlignment="1">
      <alignment horizontal="center"/>
    </xf>
    <xf numFmtId="43" fontId="0" fillId="3" borderId="16" xfId="1" applyNumberFormat="1" applyFont="1" applyFill="1" applyBorder="1" applyAlignment="1">
      <alignment horizontal="center" vertical="center"/>
    </xf>
    <xf numFmtId="43" fontId="0" fillId="3" borderId="10" xfId="1" applyNumberFormat="1" applyFont="1" applyFill="1" applyBorder="1" applyAlignment="1">
      <alignment horizontal="center" vertical="center"/>
    </xf>
    <xf numFmtId="49" fontId="2" fillId="4" borderId="8" xfId="0" quotePrefix="1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164" fontId="0" fillId="4" borderId="20" xfId="0" applyNumberFormat="1" applyFill="1" applyBorder="1" applyAlignment="1">
      <alignment horizontal="center" vertical="center" wrapText="1"/>
    </xf>
    <xf numFmtId="44" fontId="0" fillId="4" borderId="7" xfId="2" applyNumberFormat="1" applyFont="1" applyFill="1" applyBorder="1" applyAlignment="1">
      <alignment horizontal="center"/>
    </xf>
    <xf numFmtId="43" fontId="0" fillId="3" borderId="16" xfId="1" applyNumberFormat="1" applyFont="1" applyFill="1" applyBorder="1" applyAlignment="1">
      <alignment horizontal="center"/>
    </xf>
    <xf numFmtId="39" fontId="0" fillId="0" borderId="1" xfId="0" applyNumberFormat="1" applyBorder="1" applyAlignment="1">
      <alignment horizontal="left" vertical="center"/>
    </xf>
    <xf numFmtId="44" fontId="0" fillId="3" borderId="9" xfId="2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3" fontId="0" fillId="0" borderId="10" xfId="0" applyNumberFormat="1" applyFill="1" applyBorder="1" applyAlignment="1" applyProtection="1">
      <alignment horizontal="center"/>
    </xf>
    <xf numFmtId="3" fontId="0" fillId="0" borderId="16" xfId="0" applyNumberForma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164" fontId="0" fillId="3" borderId="2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44" fontId="0" fillId="3" borderId="26" xfId="2" applyNumberFormat="1" applyFont="1" applyFill="1" applyBorder="1" applyAlignment="1">
      <alignment horizontal="center"/>
    </xf>
    <xf numFmtId="44" fontId="0" fillId="4" borderId="24" xfId="2" applyNumberFormat="1" applyFont="1" applyFill="1" applyBorder="1" applyAlignment="1">
      <alignment horizontal="center"/>
    </xf>
    <xf numFmtId="44" fontId="0" fillId="4" borderId="27" xfId="2" applyNumberFormat="1" applyFont="1" applyFill="1" applyBorder="1" applyAlignment="1">
      <alignment horizontal="center"/>
    </xf>
    <xf numFmtId="44" fontId="0" fillId="4" borderId="28" xfId="2" applyNumberFormat="1" applyFont="1" applyFill="1" applyBorder="1" applyAlignment="1">
      <alignment horizontal="center"/>
    </xf>
    <xf numFmtId="165" fontId="0" fillId="3" borderId="29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 applyProtection="1">
      <alignment horizontal="center" wrapText="1"/>
      <protection locked="0"/>
    </xf>
    <xf numFmtId="0" fontId="0" fillId="6" borderId="7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3" fontId="0" fillId="6" borderId="1" xfId="0" applyNumberFormat="1" applyFill="1" applyBorder="1" applyAlignment="1" applyProtection="1">
      <alignment horizontal="center"/>
      <protection locked="0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 applyProtection="1">
      <alignment horizontal="center" wrapText="1"/>
      <protection locked="0"/>
    </xf>
    <xf numFmtId="0" fontId="0" fillId="6" borderId="9" xfId="0" applyFill="1" applyBorder="1" applyAlignment="1" applyProtection="1">
      <alignment horizontal="center" wrapText="1"/>
      <protection locked="0"/>
    </xf>
    <xf numFmtId="0" fontId="0" fillId="6" borderId="10" xfId="0" applyFill="1" applyBorder="1" applyAlignment="1" applyProtection="1">
      <alignment horizontal="center"/>
      <protection locked="0"/>
    </xf>
    <xf numFmtId="3" fontId="0" fillId="6" borderId="10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6" xfId="0" applyFill="1" applyBorder="1" applyAlignment="1" applyProtection="1">
      <alignment horizontal="center"/>
      <protection locked="0"/>
    </xf>
    <xf numFmtId="3" fontId="0" fillId="6" borderId="16" xfId="0" applyNumberFormat="1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66" fontId="0" fillId="6" borderId="7" xfId="0" applyNumberFormat="1" applyFill="1" applyBorder="1" applyAlignment="1" applyProtection="1">
      <alignment horizontal="center"/>
      <protection locked="0"/>
    </xf>
    <xf numFmtId="166" fontId="0" fillId="6" borderId="1" xfId="2" applyNumberFormat="1" applyFont="1" applyFill="1" applyBorder="1" applyAlignment="1" applyProtection="1">
      <alignment horizontal="center"/>
      <protection locked="0"/>
    </xf>
    <xf numFmtId="166" fontId="0" fillId="6" borderId="9" xfId="0" applyNumberFormat="1" applyFill="1" applyBorder="1" applyAlignment="1" applyProtection="1">
      <alignment horizontal="center"/>
      <protection locked="0"/>
    </xf>
    <xf numFmtId="166" fontId="0" fillId="6" borderId="10" xfId="2" applyNumberFormat="1" applyFont="1" applyFill="1" applyBorder="1" applyAlignment="1" applyProtection="1">
      <alignment horizontal="center"/>
      <protection locked="0"/>
    </xf>
    <xf numFmtId="166" fontId="0" fillId="6" borderId="15" xfId="0" applyNumberFormat="1" applyFill="1" applyBorder="1" applyAlignment="1" applyProtection="1">
      <alignment horizontal="center"/>
      <protection locked="0"/>
    </xf>
    <xf numFmtId="166" fontId="0" fillId="6" borderId="16" xfId="2" applyNumberFormat="1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167" fontId="0" fillId="7" borderId="7" xfId="2" applyNumberFormat="1" applyFon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 wrapText="1"/>
    </xf>
    <xf numFmtId="9" fontId="0" fillId="7" borderId="8" xfId="0" applyNumberForma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3" fontId="0" fillId="7" borderId="8" xfId="0" applyNumberFormat="1" applyFill="1" applyBorder="1" applyAlignment="1">
      <alignment horizontal="center" vertical="center" wrapText="1"/>
    </xf>
    <xf numFmtId="166" fontId="0" fillId="7" borderId="7" xfId="0" applyNumberFormat="1" applyFill="1" applyBorder="1" applyAlignment="1">
      <alignment horizontal="center" vertical="center" wrapText="1"/>
    </xf>
    <xf numFmtId="166" fontId="0" fillId="7" borderId="1" xfId="2" applyNumberFormat="1" applyFont="1" applyFill="1" applyBorder="1" applyAlignment="1">
      <alignment horizontal="center" vertical="center" wrapText="1"/>
    </xf>
    <xf numFmtId="166" fontId="0" fillId="7" borderId="8" xfId="2" applyNumberFormat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43" fontId="0" fillId="7" borderId="1" xfId="1" applyNumberFormat="1" applyFont="1" applyFill="1" applyBorder="1" applyAlignment="1">
      <alignment horizontal="center" vertical="center" wrapText="1"/>
    </xf>
    <xf numFmtId="164" fontId="0" fillId="7" borderId="8" xfId="0" applyNumberFormat="1" applyFill="1" applyBorder="1" applyAlignment="1">
      <alignment horizontal="center" vertical="center" wrapText="1"/>
    </xf>
    <xf numFmtId="170" fontId="0" fillId="8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/>
      <protection locked="0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0</xdr:row>
      <xdr:rowOff>33130</xdr:rowOff>
    </xdr:from>
    <xdr:to>
      <xdr:col>1</xdr:col>
      <xdr:colOff>1773168</xdr:colOff>
      <xdr:row>1</xdr:row>
      <xdr:rowOff>167300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33130"/>
          <a:ext cx="2509630" cy="962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2</xdr:row>
      <xdr:rowOff>47625</xdr:rowOff>
    </xdr:from>
    <xdr:ext cx="8086725" cy="45434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428625"/>
          <a:ext cx="8086725" cy="4543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26</xdr:row>
      <xdr:rowOff>0</xdr:rowOff>
    </xdr:from>
    <xdr:ext cx="8134350" cy="6257925"/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4953000"/>
          <a:ext cx="8134350" cy="6257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0</xdr:colOff>
      <xdr:row>60</xdr:row>
      <xdr:rowOff>0</xdr:rowOff>
    </xdr:from>
    <xdr:ext cx="8181975" cy="7439025"/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11430000"/>
          <a:ext cx="8181975" cy="7439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0</xdr:rowOff>
    </xdr:from>
    <xdr:to>
      <xdr:col>6</xdr:col>
      <xdr:colOff>313695</xdr:colOff>
      <xdr:row>117</xdr:row>
      <xdr:rowOff>151952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935700"/>
          <a:ext cx="5038095" cy="3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8"/>
  <sheetViews>
    <sheetView tabSelected="1" view="pageBreakPreview" zoomScale="60" zoomScaleNormal="115" workbookViewId="0">
      <selection activeCell="P18" sqref="P18"/>
    </sheetView>
  </sheetViews>
  <sheetFormatPr defaultColWidth="9.140625" defaultRowHeight="15" x14ac:dyDescent="0.25"/>
  <cols>
    <col min="1" max="1" width="11.85546875" style="4" customWidth="1"/>
    <col min="2" max="2" width="32.140625" style="1" bestFit="1" customWidth="1"/>
    <col min="3" max="3" width="26.85546875" style="1" customWidth="1"/>
    <col min="4" max="4" width="26.7109375" style="4" bestFit="1" customWidth="1"/>
    <col min="5" max="5" width="29" style="5" customWidth="1"/>
    <col min="6" max="6" width="17.5703125" style="4" customWidth="1"/>
    <col min="7" max="7" width="9.140625" style="4" customWidth="1"/>
    <col min="8" max="8" width="22" style="4" bestFit="1" customWidth="1"/>
    <col min="9" max="9" width="17.7109375" style="5" customWidth="1"/>
    <col min="10" max="10" width="14.5703125" style="5" customWidth="1"/>
    <col min="11" max="11" width="26.7109375" style="4" customWidth="1"/>
    <col min="12" max="12" width="8.5703125" style="4" bestFit="1" customWidth="1"/>
    <col min="13" max="13" width="9.5703125" style="5" customWidth="1"/>
    <col min="14" max="14" width="12.140625" style="4" customWidth="1"/>
    <col min="15" max="15" width="10.140625" style="4" customWidth="1"/>
    <col min="16" max="16" width="24.140625" style="4" customWidth="1"/>
    <col min="17" max="17" width="17.140625" style="5" customWidth="1"/>
    <col min="18" max="18" width="11" style="5" customWidth="1"/>
    <col min="19" max="19" width="15.28515625" style="10" customWidth="1"/>
    <col min="20" max="20" width="10.7109375" style="9" bestFit="1" customWidth="1"/>
    <col min="21" max="21" width="11.7109375" style="9" bestFit="1" customWidth="1"/>
    <col min="22" max="24" width="23.85546875" style="4" customWidth="1"/>
    <col min="25" max="25" width="10.7109375" style="4" customWidth="1"/>
    <col min="26" max="26" width="12.28515625" style="17" customWidth="1"/>
    <col min="27" max="27" width="12.7109375" style="5" customWidth="1"/>
    <col min="28" max="28" width="14.28515625" style="6" customWidth="1"/>
    <col min="29" max="29" width="13.42578125" style="6" customWidth="1"/>
    <col min="30" max="30" width="12" style="14" customWidth="1"/>
    <col min="31" max="31" width="11.140625" style="7" customWidth="1"/>
    <col min="32" max="32" width="11.7109375" style="7" customWidth="1"/>
    <col min="33" max="33" width="40.140625" style="8" customWidth="1"/>
    <col min="34" max="16384" width="9.140625" style="4"/>
  </cols>
  <sheetData>
    <row r="1" spans="1:11" ht="65.25" customHeight="1" x14ac:dyDescent="0.25">
      <c r="D1" s="58"/>
    </row>
    <row r="2" spans="1:11" ht="63" customHeight="1" x14ac:dyDescent="0.25">
      <c r="A2" s="127" t="s">
        <v>32</v>
      </c>
      <c r="B2" s="127"/>
      <c r="C2" s="127"/>
    </row>
    <row r="3" spans="1:11" x14ac:dyDescent="0.25">
      <c r="B3" s="134" t="s">
        <v>23</v>
      </c>
      <c r="C3" s="135"/>
    </row>
    <row r="4" spans="1:11" x14ac:dyDescent="0.25">
      <c r="B4" s="11" t="s">
        <v>30</v>
      </c>
      <c r="C4" s="30">
        <f>U126</f>
        <v>0</v>
      </c>
    </row>
    <row r="5" spans="1:11" x14ac:dyDescent="0.25">
      <c r="B5" s="11" t="s">
        <v>36</v>
      </c>
      <c r="C5" s="69">
        <f>Z126</f>
        <v>0</v>
      </c>
      <c r="D5" s="19" t="s">
        <v>47</v>
      </c>
    </row>
    <row r="6" spans="1:11" x14ac:dyDescent="0.25">
      <c r="B6" s="11" t="s">
        <v>29</v>
      </c>
      <c r="C6" s="11">
        <f>SUM(AA26:AA125)</f>
        <v>0</v>
      </c>
    </row>
    <row r="7" spans="1:11" x14ac:dyDescent="0.25">
      <c r="B7" s="11" t="s">
        <v>12</v>
      </c>
      <c r="C7" s="30">
        <f>ROUND(IF(Z126&lt;1,0,AD126),0)</f>
        <v>0</v>
      </c>
      <c r="D7" s="19" t="s">
        <v>49</v>
      </c>
    </row>
    <row r="8" spans="1:11" x14ac:dyDescent="0.25">
      <c r="B8" s="11" t="s">
        <v>54</v>
      </c>
      <c r="C8" s="30">
        <f>AB126</f>
        <v>0</v>
      </c>
      <c r="D8" s="19"/>
      <c r="K8" s="28"/>
    </row>
    <row r="9" spans="1:11" x14ac:dyDescent="0.25">
      <c r="B9" s="11" t="s">
        <v>55</v>
      </c>
      <c r="C9" s="34" t="str">
        <f>IFERROR(C4/C8,"-")</f>
        <v>-</v>
      </c>
      <c r="D9" s="19"/>
    </row>
    <row r="10" spans="1:11" x14ac:dyDescent="0.25">
      <c r="B10" s="11" t="s">
        <v>56</v>
      </c>
      <c r="C10" s="34" t="str">
        <f>IFERROR((C4-C7)/C8,"-")</f>
        <v>-</v>
      </c>
      <c r="D10" s="19"/>
    </row>
    <row r="12" spans="1:11" x14ac:dyDescent="0.25">
      <c r="B12" s="143" t="s">
        <v>35</v>
      </c>
      <c r="C12" s="144"/>
    </row>
    <row r="13" spans="1:11" x14ac:dyDescent="0.25">
      <c r="B13" s="145" t="s">
        <v>53</v>
      </c>
      <c r="C13" s="146"/>
    </row>
    <row r="15" spans="1:11" x14ac:dyDescent="0.25">
      <c r="B15" s="142" t="s">
        <v>52</v>
      </c>
      <c r="C15" s="142"/>
      <c r="D15" s="142"/>
      <c r="E15" s="142"/>
      <c r="F15" s="28"/>
      <c r="J15" s="4"/>
    </row>
    <row r="16" spans="1:11" ht="16.5" customHeight="1" x14ac:dyDescent="0.25">
      <c r="B16" s="140" t="s">
        <v>48</v>
      </c>
      <c r="C16" s="140"/>
      <c r="D16" s="140"/>
      <c r="E16" s="140"/>
      <c r="F16" s="28"/>
      <c r="J16" s="4"/>
    </row>
    <row r="17" spans="1:45" x14ac:dyDescent="0.25">
      <c r="B17" s="141" t="s">
        <v>50</v>
      </c>
      <c r="C17" s="141"/>
      <c r="D17" s="141"/>
      <c r="E17" s="141"/>
      <c r="F17" s="28"/>
      <c r="J17" s="4"/>
    </row>
    <row r="18" spans="1:45" x14ac:dyDescent="0.25">
      <c r="B18" s="141" t="s">
        <v>51</v>
      </c>
      <c r="C18" s="141"/>
      <c r="D18" s="141"/>
      <c r="E18" s="141"/>
      <c r="F18" s="28"/>
    </row>
    <row r="19" spans="1:45" x14ac:dyDescent="0.25">
      <c r="B19" s="77" t="s">
        <v>90</v>
      </c>
      <c r="C19" s="78"/>
      <c r="D19" s="78"/>
      <c r="E19" s="79"/>
      <c r="F19" s="28"/>
    </row>
    <row r="20" spans="1:45" x14ac:dyDescent="0.25">
      <c r="B20" s="33"/>
      <c r="C20" s="33"/>
      <c r="D20" s="33"/>
      <c r="E20" s="33"/>
      <c r="F20" s="28"/>
    </row>
    <row r="21" spans="1:45" x14ac:dyDescent="0.25">
      <c r="B21" s="2" t="s">
        <v>33</v>
      </c>
      <c r="C21" s="126">
        <v>8.6400000000000005E-2</v>
      </c>
      <c r="D21" s="12" t="s">
        <v>34</v>
      </c>
      <c r="E21" s="33"/>
      <c r="F21" s="28"/>
    </row>
    <row r="22" spans="1:45" ht="15.75" thickBot="1" x14ac:dyDescent="0.3"/>
    <row r="23" spans="1:45" x14ac:dyDescent="0.25">
      <c r="C23" s="136" t="s">
        <v>2</v>
      </c>
      <c r="D23" s="137"/>
      <c r="E23" s="137"/>
      <c r="F23" s="137"/>
      <c r="G23" s="137"/>
      <c r="H23" s="137"/>
      <c r="I23" s="137"/>
      <c r="J23" s="138"/>
      <c r="K23" s="136" t="s">
        <v>3</v>
      </c>
      <c r="L23" s="137"/>
      <c r="M23" s="137"/>
      <c r="N23" s="137"/>
      <c r="O23" s="137"/>
      <c r="P23" s="137"/>
      <c r="Q23" s="137"/>
      <c r="R23" s="138"/>
      <c r="S23" s="136" t="s">
        <v>4</v>
      </c>
      <c r="T23" s="137"/>
      <c r="U23" s="138"/>
      <c r="V23" s="136" t="s">
        <v>11</v>
      </c>
      <c r="W23" s="139"/>
      <c r="X23" s="139"/>
      <c r="Y23" s="139"/>
      <c r="Z23" s="137"/>
      <c r="AA23" s="137"/>
      <c r="AB23" s="138"/>
      <c r="AD23" s="131" t="str">
        <f>IF(Z126&lt;1,"Custom projects must save at least 1kW during On-Peak times",IF(AC126/U126&lt;=1,"Rebate (based on $100 per peak kW saved)","Rebate limited to 100% of the project cost"))</f>
        <v>Custom projects must save at least 1kW during On-Peak times</v>
      </c>
      <c r="AE23" s="132"/>
      <c r="AF23" s="132"/>
      <c r="AG23" s="133"/>
      <c r="AS23" s="1"/>
    </row>
    <row r="24" spans="1:45" s="1" customFormat="1" ht="75" x14ac:dyDescent="0.25">
      <c r="A24" s="115" t="s">
        <v>81</v>
      </c>
      <c r="B24" s="116" t="s">
        <v>0</v>
      </c>
      <c r="C24" s="115" t="s">
        <v>83</v>
      </c>
      <c r="D24" s="117" t="s">
        <v>1</v>
      </c>
      <c r="E24" s="118" t="s">
        <v>84</v>
      </c>
      <c r="F24" s="117" t="s">
        <v>80</v>
      </c>
      <c r="G24" s="117" t="s">
        <v>82</v>
      </c>
      <c r="H24" s="117" t="s">
        <v>8</v>
      </c>
      <c r="I24" s="118" t="s">
        <v>9</v>
      </c>
      <c r="J24" s="119" t="s">
        <v>85</v>
      </c>
      <c r="K24" s="115" t="s">
        <v>83</v>
      </c>
      <c r="L24" s="117" t="s">
        <v>1</v>
      </c>
      <c r="M24" s="118" t="s">
        <v>84</v>
      </c>
      <c r="N24" s="117" t="s">
        <v>80</v>
      </c>
      <c r="O24" s="117" t="s">
        <v>82</v>
      </c>
      <c r="P24" s="117" t="s">
        <v>8</v>
      </c>
      <c r="Q24" s="118" t="s">
        <v>9</v>
      </c>
      <c r="R24" s="119" t="s">
        <v>85</v>
      </c>
      <c r="S24" s="120" t="s">
        <v>5</v>
      </c>
      <c r="T24" s="121" t="s">
        <v>6</v>
      </c>
      <c r="U24" s="122" t="s">
        <v>7</v>
      </c>
      <c r="V24" s="115" t="s">
        <v>66</v>
      </c>
      <c r="W24" s="123" t="s">
        <v>65</v>
      </c>
      <c r="X24" s="123" t="s">
        <v>64</v>
      </c>
      <c r="Y24" s="123" t="s">
        <v>86</v>
      </c>
      <c r="Z24" s="124" t="s">
        <v>36</v>
      </c>
      <c r="AA24" s="118" t="s">
        <v>87</v>
      </c>
      <c r="AB24" s="125" t="s">
        <v>10</v>
      </c>
      <c r="AC24" s="66" t="s">
        <v>88</v>
      </c>
      <c r="AD24" s="112" t="s">
        <v>12</v>
      </c>
      <c r="AE24" s="113" t="s">
        <v>13</v>
      </c>
      <c r="AF24" s="113" t="s">
        <v>14</v>
      </c>
      <c r="AG24" s="114" t="s">
        <v>15</v>
      </c>
    </row>
    <row r="25" spans="1:45" s="29" customFormat="1" ht="29.25" customHeight="1" x14ac:dyDescent="0.25">
      <c r="A25" s="21" t="s">
        <v>21</v>
      </c>
      <c r="B25" s="22" t="s">
        <v>22</v>
      </c>
      <c r="C25" s="21" t="s">
        <v>39</v>
      </c>
      <c r="D25" s="23">
        <v>1</v>
      </c>
      <c r="E25" s="23">
        <v>50</v>
      </c>
      <c r="F25" s="23">
        <v>448</v>
      </c>
      <c r="G25" s="23">
        <v>22.4</v>
      </c>
      <c r="H25" s="23" t="s">
        <v>71</v>
      </c>
      <c r="I25" s="23" t="s">
        <v>72</v>
      </c>
      <c r="J25" s="64" t="s">
        <v>74</v>
      </c>
      <c r="K25" s="21" t="s">
        <v>40</v>
      </c>
      <c r="L25" s="23">
        <v>1</v>
      </c>
      <c r="M25" s="23">
        <v>50</v>
      </c>
      <c r="N25" s="23">
        <v>75</v>
      </c>
      <c r="O25" s="23">
        <v>3.75</v>
      </c>
      <c r="P25" s="23" t="s">
        <v>71</v>
      </c>
      <c r="Q25" s="23" t="s">
        <v>72</v>
      </c>
      <c r="R25" s="22" t="s">
        <v>73</v>
      </c>
      <c r="S25" s="21" t="s">
        <v>41</v>
      </c>
      <c r="T25" s="24" t="s">
        <v>42</v>
      </c>
      <c r="U25" s="25" t="s">
        <v>43</v>
      </c>
      <c r="V25" s="21" t="s">
        <v>67</v>
      </c>
      <c r="W25" s="59" t="s">
        <v>62</v>
      </c>
      <c r="X25" s="59" t="s">
        <v>63</v>
      </c>
      <c r="Y25" s="59" t="s">
        <v>45</v>
      </c>
      <c r="Z25" s="26" t="s">
        <v>68</v>
      </c>
      <c r="AA25" s="23" t="s">
        <v>77</v>
      </c>
      <c r="AB25" s="22" t="s">
        <v>78</v>
      </c>
      <c r="AC25" s="65"/>
      <c r="AD25" s="27" t="s">
        <v>70</v>
      </c>
      <c r="AE25" s="23" t="s">
        <v>75</v>
      </c>
      <c r="AF25" s="23" t="s">
        <v>76</v>
      </c>
      <c r="AG25" s="22" t="s">
        <v>69</v>
      </c>
    </row>
    <row r="26" spans="1:45" x14ac:dyDescent="0.25">
      <c r="A26" s="88">
        <v>1</v>
      </c>
      <c r="B26" s="89"/>
      <c r="C26" s="90"/>
      <c r="D26" s="91"/>
      <c r="E26" s="92"/>
      <c r="F26" s="91"/>
      <c r="G26" s="35">
        <f t="shared" ref="G26:G73" si="0">ROUND(F26*E26,2)/1000</f>
        <v>0</v>
      </c>
      <c r="H26" s="91"/>
      <c r="I26" s="92"/>
      <c r="J26" s="36">
        <f>I26*G26</f>
        <v>0</v>
      </c>
      <c r="K26" s="101"/>
      <c r="L26" s="91"/>
      <c r="M26" s="92"/>
      <c r="N26" s="91"/>
      <c r="O26" s="71">
        <f>ROUND(N26*M26,2)/1000</f>
        <v>0</v>
      </c>
      <c r="P26" s="91"/>
      <c r="Q26" s="74">
        <f>I26</f>
        <v>0</v>
      </c>
      <c r="R26" s="36">
        <f>Q26*O26</f>
        <v>0</v>
      </c>
      <c r="S26" s="104"/>
      <c r="T26" s="105"/>
      <c r="U26" s="37">
        <f t="shared" ref="U26:U90" si="1">S26+T26</f>
        <v>0</v>
      </c>
      <c r="V26" s="101"/>
      <c r="W26" s="110"/>
      <c r="X26" s="110"/>
      <c r="Y26" s="60">
        <f>G26-O26</f>
        <v>0</v>
      </c>
      <c r="Z26" s="38">
        <f>(V26/4)*(W26/5)*(X26/4)*Y26</f>
        <v>0</v>
      </c>
      <c r="AA26" s="39">
        <f t="shared" ref="AA26:AA57" si="2">J26-R26</f>
        <v>0</v>
      </c>
      <c r="AB26" s="40">
        <f t="shared" ref="AB26:AB57" si="3">AA26*$C$21</f>
        <v>0</v>
      </c>
      <c r="AC26" s="67">
        <f>Z26*100</f>
        <v>0</v>
      </c>
      <c r="AD26" s="61">
        <f>Z26*100</f>
        <v>0</v>
      </c>
      <c r="AE26" s="41" t="str">
        <f>IFERROR(U26/AB26,"-")</f>
        <v>-</v>
      </c>
      <c r="AF26" s="41" t="str">
        <f>IFERROR((U26-AD26)/AB26,"-")</f>
        <v>-</v>
      </c>
      <c r="AG26" s="42" t="str">
        <f>IFERROR(AD26/U26, "-")</f>
        <v>-</v>
      </c>
    </row>
    <row r="27" spans="1:45" x14ac:dyDescent="0.25">
      <c r="A27" s="88">
        <f>A26+1</f>
        <v>2</v>
      </c>
      <c r="B27" s="89"/>
      <c r="C27" s="90"/>
      <c r="D27" s="91"/>
      <c r="E27" s="92"/>
      <c r="F27" s="91"/>
      <c r="G27" s="35">
        <f t="shared" si="0"/>
        <v>0</v>
      </c>
      <c r="H27" s="91"/>
      <c r="I27" s="92"/>
      <c r="J27" s="36">
        <f t="shared" ref="J27:J73" si="4">I27*G27</f>
        <v>0</v>
      </c>
      <c r="K27" s="101"/>
      <c r="L27" s="91"/>
      <c r="M27" s="92"/>
      <c r="N27" s="91"/>
      <c r="O27" s="71">
        <f>ROUND(N27*M27,2)/1000</f>
        <v>0</v>
      </c>
      <c r="P27" s="91"/>
      <c r="Q27" s="74">
        <f t="shared" ref="Q27:Q90" si="5">I27</f>
        <v>0</v>
      </c>
      <c r="R27" s="36">
        <f t="shared" ref="R27:R75" si="6">Q27*O27</f>
        <v>0</v>
      </c>
      <c r="S27" s="104"/>
      <c r="T27" s="105"/>
      <c r="U27" s="37">
        <f t="shared" si="1"/>
        <v>0</v>
      </c>
      <c r="V27" s="101"/>
      <c r="W27" s="110"/>
      <c r="X27" s="110"/>
      <c r="Y27" s="60">
        <f t="shared" ref="Y27:Y90" si="7">G27-O27</f>
        <v>0</v>
      </c>
      <c r="Z27" s="38">
        <f t="shared" ref="Z27:Z75" si="8">(V27/4)*(W27/5)*(X27/4)*Y27</f>
        <v>0</v>
      </c>
      <c r="AA27" s="39">
        <f t="shared" si="2"/>
        <v>0</v>
      </c>
      <c r="AB27" s="40">
        <f t="shared" si="3"/>
        <v>0</v>
      </c>
      <c r="AC27" s="67">
        <f t="shared" ref="AC27:AC32" si="9">Z27*100</f>
        <v>0</v>
      </c>
      <c r="AD27" s="61">
        <f t="shared" ref="AD27:AD90" si="10">Z27*100</f>
        <v>0</v>
      </c>
      <c r="AE27" s="41" t="str">
        <f t="shared" ref="AE27:AE90" si="11">IFERROR(U27/AB27,"-")</f>
        <v>-</v>
      </c>
      <c r="AF27" s="41" t="str">
        <f t="shared" ref="AF27:AF90" si="12">IFERROR((U27-AD27)/AB27,"-")</f>
        <v>-</v>
      </c>
      <c r="AG27" s="42" t="str">
        <f t="shared" ref="AG27:AG90" si="13">IFERROR(AD27/U27, "-")</f>
        <v>-</v>
      </c>
    </row>
    <row r="28" spans="1:45" x14ac:dyDescent="0.25">
      <c r="A28" s="88">
        <f t="shared" ref="A28:A75" si="14">A27+1</f>
        <v>3</v>
      </c>
      <c r="B28" s="89"/>
      <c r="C28" s="90"/>
      <c r="D28" s="91"/>
      <c r="E28" s="92"/>
      <c r="F28" s="91"/>
      <c r="G28" s="35">
        <f t="shared" si="0"/>
        <v>0</v>
      </c>
      <c r="H28" s="91"/>
      <c r="I28" s="92"/>
      <c r="J28" s="36">
        <f t="shared" si="4"/>
        <v>0</v>
      </c>
      <c r="K28" s="101"/>
      <c r="L28" s="91"/>
      <c r="M28" s="92"/>
      <c r="N28" s="91"/>
      <c r="O28" s="71">
        <f t="shared" ref="O28:O73" si="15">ROUND(N28*M28,2)/1000</f>
        <v>0</v>
      </c>
      <c r="P28" s="91"/>
      <c r="Q28" s="74">
        <f t="shared" si="5"/>
        <v>0</v>
      </c>
      <c r="R28" s="36">
        <f t="shared" si="6"/>
        <v>0</v>
      </c>
      <c r="S28" s="104"/>
      <c r="T28" s="105"/>
      <c r="U28" s="37">
        <f t="shared" si="1"/>
        <v>0</v>
      </c>
      <c r="V28" s="101"/>
      <c r="W28" s="110"/>
      <c r="X28" s="110"/>
      <c r="Y28" s="60">
        <f t="shared" si="7"/>
        <v>0</v>
      </c>
      <c r="Z28" s="38">
        <f t="shared" si="8"/>
        <v>0</v>
      </c>
      <c r="AA28" s="39">
        <f t="shared" si="2"/>
        <v>0</v>
      </c>
      <c r="AB28" s="40">
        <f t="shared" si="3"/>
        <v>0</v>
      </c>
      <c r="AC28" s="67">
        <f t="shared" si="9"/>
        <v>0</v>
      </c>
      <c r="AD28" s="61">
        <f t="shared" si="10"/>
        <v>0</v>
      </c>
      <c r="AE28" s="41" t="str">
        <f t="shared" si="11"/>
        <v>-</v>
      </c>
      <c r="AF28" s="41" t="str">
        <f t="shared" si="12"/>
        <v>-</v>
      </c>
      <c r="AG28" s="42" t="str">
        <f t="shared" si="13"/>
        <v>-</v>
      </c>
    </row>
    <row r="29" spans="1:45" x14ac:dyDescent="0.25">
      <c r="A29" s="88">
        <f t="shared" si="14"/>
        <v>4</v>
      </c>
      <c r="B29" s="89"/>
      <c r="C29" s="90"/>
      <c r="D29" s="91"/>
      <c r="E29" s="92"/>
      <c r="F29" s="91"/>
      <c r="G29" s="35">
        <f t="shared" si="0"/>
        <v>0</v>
      </c>
      <c r="H29" s="91"/>
      <c r="I29" s="92"/>
      <c r="J29" s="36">
        <f t="shared" si="4"/>
        <v>0</v>
      </c>
      <c r="K29" s="101"/>
      <c r="L29" s="91"/>
      <c r="M29" s="92"/>
      <c r="N29" s="91"/>
      <c r="O29" s="71">
        <f t="shared" si="15"/>
        <v>0</v>
      </c>
      <c r="P29" s="91"/>
      <c r="Q29" s="74">
        <f t="shared" si="5"/>
        <v>0</v>
      </c>
      <c r="R29" s="36">
        <f t="shared" si="6"/>
        <v>0</v>
      </c>
      <c r="S29" s="104"/>
      <c r="T29" s="105"/>
      <c r="U29" s="37">
        <f t="shared" si="1"/>
        <v>0</v>
      </c>
      <c r="V29" s="101"/>
      <c r="W29" s="110"/>
      <c r="X29" s="110"/>
      <c r="Y29" s="60">
        <f t="shared" si="7"/>
        <v>0</v>
      </c>
      <c r="Z29" s="38">
        <f t="shared" si="8"/>
        <v>0</v>
      </c>
      <c r="AA29" s="39">
        <f t="shared" si="2"/>
        <v>0</v>
      </c>
      <c r="AB29" s="40">
        <f t="shared" si="3"/>
        <v>0</v>
      </c>
      <c r="AC29" s="67">
        <f t="shared" si="9"/>
        <v>0</v>
      </c>
      <c r="AD29" s="61">
        <f t="shared" si="10"/>
        <v>0</v>
      </c>
      <c r="AE29" s="41" t="str">
        <f t="shared" si="11"/>
        <v>-</v>
      </c>
      <c r="AF29" s="41" t="str">
        <f t="shared" si="12"/>
        <v>-</v>
      </c>
      <c r="AG29" s="42" t="str">
        <f t="shared" si="13"/>
        <v>-</v>
      </c>
    </row>
    <row r="30" spans="1:45" x14ac:dyDescent="0.25">
      <c r="A30" s="88">
        <f t="shared" si="14"/>
        <v>5</v>
      </c>
      <c r="B30" s="89"/>
      <c r="C30" s="90"/>
      <c r="D30" s="91"/>
      <c r="E30" s="92"/>
      <c r="F30" s="91"/>
      <c r="G30" s="35">
        <f t="shared" si="0"/>
        <v>0</v>
      </c>
      <c r="H30" s="91"/>
      <c r="I30" s="92"/>
      <c r="J30" s="36">
        <f t="shared" si="4"/>
        <v>0</v>
      </c>
      <c r="K30" s="101"/>
      <c r="L30" s="91"/>
      <c r="M30" s="92"/>
      <c r="N30" s="91"/>
      <c r="O30" s="71">
        <f t="shared" si="15"/>
        <v>0</v>
      </c>
      <c r="P30" s="91"/>
      <c r="Q30" s="74">
        <f t="shared" si="5"/>
        <v>0</v>
      </c>
      <c r="R30" s="36">
        <f t="shared" si="6"/>
        <v>0</v>
      </c>
      <c r="S30" s="104"/>
      <c r="T30" s="105"/>
      <c r="U30" s="37">
        <f t="shared" si="1"/>
        <v>0</v>
      </c>
      <c r="V30" s="101"/>
      <c r="W30" s="110"/>
      <c r="X30" s="110"/>
      <c r="Y30" s="60">
        <f t="shared" si="7"/>
        <v>0</v>
      </c>
      <c r="Z30" s="38">
        <f t="shared" si="8"/>
        <v>0</v>
      </c>
      <c r="AA30" s="39">
        <f t="shared" si="2"/>
        <v>0</v>
      </c>
      <c r="AB30" s="40">
        <f t="shared" si="3"/>
        <v>0</v>
      </c>
      <c r="AC30" s="67">
        <f t="shared" si="9"/>
        <v>0</v>
      </c>
      <c r="AD30" s="61">
        <f t="shared" si="10"/>
        <v>0</v>
      </c>
      <c r="AE30" s="41" t="str">
        <f t="shared" si="11"/>
        <v>-</v>
      </c>
      <c r="AF30" s="41" t="str">
        <f t="shared" si="12"/>
        <v>-</v>
      </c>
      <c r="AG30" s="42" t="str">
        <f t="shared" si="13"/>
        <v>-</v>
      </c>
    </row>
    <row r="31" spans="1:45" x14ac:dyDescent="0.25">
      <c r="A31" s="88">
        <f t="shared" si="14"/>
        <v>6</v>
      </c>
      <c r="B31" s="89"/>
      <c r="C31" s="90"/>
      <c r="D31" s="91"/>
      <c r="E31" s="92"/>
      <c r="F31" s="91"/>
      <c r="G31" s="35">
        <f t="shared" si="0"/>
        <v>0</v>
      </c>
      <c r="H31" s="91"/>
      <c r="I31" s="92"/>
      <c r="J31" s="36">
        <f t="shared" si="4"/>
        <v>0</v>
      </c>
      <c r="K31" s="101"/>
      <c r="L31" s="91"/>
      <c r="M31" s="92"/>
      <c r="N31" s="91"/>
      <c r="O31" s="71">
        <f t="shared" si="15"/>
        <v>0</v>
      </c>
      <c r="P31" s="91"/>
      <c r="Q31" s="74">
        <f t="shared" si="5"/>
        <v>0</v>
      </c>
      <c r="R31" s="36">
        <f t="shared" si="6"/>
        <v>0</v>
      </c>
      <c r="S31" s="104"/>
      <c r="T31" s="105"/>
      <c r="U31" s="37">
        <f t="shared" si="1"/>
        <v>0</v>
      </c>
      <c r="V31" s="101"/>
      <c r="W31" s="110"/>
      <c r="X31" s="110"/>
      <c r="Y31" s="60">
        <f t="shared" si="7"/>
        <v>0</v>
      </c>
      <c r="Z31" s="38">
        <f t="shared" si="8"/>
        <v>0</v>
      </c>
      <c r="AA31" s="39">
        <f t="shared" si="2"/>
        <v>0</v>
      </c>
      <c r="AB31" s="40">
        <f t="shared" si="3"/>
        <v>0</v>
      </c>
      <c r="AC31" s="67">
        <f t="shared" si="9"/>
        <v>0</v>
      </c>
      <c r="AD31" s="61">
        <f t="shared" si="10"/>
        <v>0</v>
      </c>
      <c r="AE31" s="41" t="str">
        <f t="shared" si="11"/>
        <v>-</v>
      </c>
      <c r="AF31" s="41" t="str">
        <f t="shared" si="12"/>
        <v>-</v>
      </c>
      <c r="AG31" s="42" t="str">
        <f t="shared" si="13"/>
        <v>-</v>
      </c>
    </row>
    <row r="32" spans="1:45" x14ac:dyDescent="0.25">
      <c r="A32" s="88">
        <f t="shared" si="14"/>
        <v>7</v>
      </c>
      <c r="B32" s="89"/>
      <c r="C32" s="90"/>
      <c r="D32" s="91"/>
      <c r="E32" s="92"/>
      <c r="F32" s="91"/>
      <c r="G32" s="35">
        <f t="shared" si="0"/>
        <v>0</v>
      </c>
      <c r="H32" s="91"/>
      <c r="I32" s="92"/>
      <c r="J32" s="36">
        <f t="shared" si="4"/>
        <v>0</v>
      </c>
      <c r="K32" s="101"/>
      <c r="L32" s="91"/>
      <c r="M32" s="92"/>
      <c r="N32" s="91"/>
      <c r="O32" s="71">
        <f t="shared" si="15"/>
        <v>0</v>
      </c>
      <c r="P32" s="91"/>
      <c r="Q32" s="74">
        <f t="shared" si="5"/>
        <v>0</v>
      </c>
      <c r="R32" s="36">
        <f t="shared" si="6"/>
        <v>0</v>
      </c>
      <c r="S32" s="104"/>
      <c r="T32" s="105"/>
      <c r="U32" s="37">
        <f t="shared" si="1"/>
        <v>0</v>
      </c>
      <c r="V32" s="101"/>
      <c r="W32" s="110"/>
      <c r="X32" s="110"/>
      <c r="Y32" s="60">
        <f t="shared" si="7"/>
        <v>0</v>
      </c>
      <c r="Z32" s="38">
        <f t="shared" si="8"/>
        <v>0</v>
      </c>
      <c r="AA32" s="39">
        <f t="shared" si="2"/>
        <v>0</v>
      </c>
      <c r="AB32" s="40">
        <f t="shared" si="3"/>
        <v>0</v>
      </c>
      <c r="AC32" s="67">
        <f t="shared" si="9"/>
        <v>0</v>
      </c>
      <c r="AD32" s="61">
        <f t="shared" si="10"/>
        <v>0</v>
      </c>
      <c r="AE32" s="41" t="str">
        <f t="shared" si="11"/>
        <v>-</v>
      </c>
      <c r="AF32" s="41" t="str">
        <f t="shared" si="12"/>
        <v>-</v>
      </c>
      <c r="AG32" s="42" t="str">
        <f t="shared" si="13"/>
        <v>-</v>
      </c>
    </row>
    <row r="33" spans="1:33" x14ac:dyDescent="0.25">
      <c r="A33" s="88">
        <f t="shared" si="14"/>
        <v>8</v>
      </c>
      <c r="B33" s="89"/>
      <c r="C33" s="90"/>
      <c r="D33" s="91"/>
      <c r="E33" s="92"/>
      <c r="F33" s="91"/>
      <c r="G33" s="35">
        <f t="shared" si="0"/>
        <v>0</v>
      </c>
      <c r="H33" s="91"/>
      <c r="I33" s="92"/>
      <c r="J33" s="36">
        <f t="shared" si="4"/>
        <v>0</v>
      </c>
      <c r="K33" s="101"/>
      <c r="L33" s="91"/>
      <c r="M33" s="92"/>
      <c r="N33" s="91"/>
      <c r="O33" s="71">
        <f t="shared" si="15"/>
        <v>0</v>
      </c>
      <c r="P33" s="91"/>
      <c r="Q33" s="74">
        <f t="shared" si="5"/>
        <v>0</v>
      </c>
      <c r="R33" s="36">
        <f t="shared" si="6"/>
        <v>0</v>
      </c>
      <c r="S33" s="104"/>
      <c r="T33" s="105"/>
      <c r="U33" s="37">
        <f t="shared" si="1"/>
        <v>0</v>
      </c>
      <c r="V33" s="101"/>
      <c r="W33" s="110"/>
      <c r="X33" s="110"/>
      <c r="Y33" s="60">
        <f t="shared" si="7"/>
        <v>0</v>
      </c>
      <c r="Z33" s="38">
        <f t="shared" si="8"/>
        <v>0</v>
      </c>
      <c r="AA33" s="39">
        <f t="shared" si="2"/>
        <v>0</v>
      </c>
      <c r="AB33" s="40">
        <f t="shared" si="3"/>
        <v>0</v>
      </c>
      <c r="AC33" s="67">
        <f t="shared" ref="AC33:AC96" si="16">Z33*100</f>
        <v>0</v>
      </c>
      <c r="AD33" s="61">
        <f t="shared" si="10"/>
        <v>0</v>
      </c>
      <c r="AE33" s="41" t="str">
        <f t="shared" si="11"/>
        <v>-</v>
      </c>
      <c r="AF33" s="41" t="str">
        <f t="shared" si="12"/>
        <v>-</v>
      </c>
      <c r="AG33" s="42" t="str">
        <f t="shared" si="13"/>
        <v>-</v>
      </c>
    </row>
    <row r="34" spans="1:33" x14ac:dyDescent="0.25">
      <c r="A34" s="88">
        <f t="shared" si="14"/>
        <v>9</v>
      </c>
      <c r="B34" s="89"/>
      <c r="C34" s="90"/>
      <c r="D34" s="91"/>
      <c r="E34" s="92"/>
      <c r="F34" s="91"/>
      <c r="G34" s="35">
        <f t="shared" si="0"/>
        <v>0</v>
      </c>
      <c r="H34" s="91"/>
      <c r="I34" s="92"/>
      <c r="J34" s="36">
        <f t="shared" si="4"/>
        <v>0</v>
      </c>
      <c r="K34" s="101"/>
      <c r="L34" s="91"/>
      <c r="M34" s="92"/>
      <c r="N34" s="91"/>
      <c r="O34" s="71">
        <f t="shared" si="15"/>
        <v>0</v>
      </c>
      <c r="P34" s="91"/>
      <c r="Q34" s="74">
        <f t="shared" si="5"/>
        <v>0</v>
      </c>
      <c r="R34" s="36">
        <f t="shared" si="6"/>
        <v>0</v>
      </c>
      <c r="S34" s="104"/>
      <c r="T34" s="105"/>
      <c r="U34" s="37">
        <f t="shared" si="1"/>
        <v>0</v>
      </c>
      <c r="V34" s="101"/>
      <c r="W34" s="110"/>
      <c r="X34" s="110"/>
      <c r="Y34" s="60">
        <f t="shared" si="7"/>
        <v>0</v>
      </c>
      <c r="Z34" s="38">
        <f t="shared" si="8"/>
        <v>0</v>
      </c>
      <c r="AA34" s="39">
        <f t="shared" si="2"/>
        <v>0</v>
      </c>
      <c r="AB34" s="40">
        <f t="shared" si="3"/>
        <v>0</v>
      </c>
      <c r="AC34" s="67">
        <f t="shared" si="16"/>
        <v>0</v>
      </c>
      <c r="AD34" s="61">
        <f t="shared" si="10"/>
        <v>0</v>
      </c>
      <c r="AE34" s="41" t="str">
        <f t="shared" si="11"/>
        <v>-</v>
      </c>
      <c r="AF34" s="41" t="str">
        <f t="shared" si="12"/>
        <v>-</v>
      </c>
      <c r="AG34" s="42" t="str">
        <f t="shared" si="13"/>
        <v>-</v>
      </c>
    </row>
    <row r="35" spans="1:33" x14ac:dyDescent="0.25">
      <c r="A35" s="88">
        <f t="shared" si="14"/>
        <v>10</v>
      </c>
      <c r="B35" s="89"/>
      <c r="C35" s="90"/>
      <c r="D35" s="91"/>
      <c r="E35" s="92"/>
      <c r="F35" s="91"/>
      <c r="G35" s="35">
        <f t="shared" si="0"/>
        <v>0</v>
      </c>
      <c r="H35" s="91"/>
      <c r="I35" s="92"/>
      <c r="J35" s="36">
        <f t="shared" si="4"/>
        <v>0</v>
      </c>
      <c r="K35" s="101"/>
      <c r="L35" s="91"/>
      <c r="M35" s="92"/>
      <c r="N35" s="91"/>
      <c r="O35" s="71">
        <f t="shared" si="15"/>
        <v>0</v>
      </c>
      <c r="P35" s="91"/>
      <c r="Q35" s="74">
        <f t="shared" si="5"/>
        <v>0</v>
      </c>
      <c r="R35" s="36">
        <f t="shared" si="6"/>
        <v>0</v>
      </c>
      <c r="S35" s="104"/>
      <c r="T35" s="105"/>
      <c r="U35" s="37">
        <f t="shared" si="1"/>
        <v>0</v>
      </c>
      <c r="V35" s="101"/>
      <c r="W35" s="110"/>
      <c r="X35" s="110"/>
      <c r="Y35" s="60">
        <f t="shared" si="7"/>
        <v>0</v>
      </c>
      <c r="Z35" s="38">
        <f t="shared" si="8"/>
        <v>0</v>
      </c>
      <c r="AA35" s="39">
        <f t="shared" si="2"/>
        <v>0</v>
      </c>
      <c r="AB35" s="40">
        <f t="shared" si="3"/>
        <v>0</v>
      </c>
      <c r="AC35" s="67">
        <f t="shared" si="16"/>
        <v>0</v>
      </c>
      <c r="AD35" s="61">
        <f t="shared" si="10"/>
        <v>0</v>
      </c>
      <c r="AE35" s="41" t="str">
        <f t="shared" si="11"/>
        <v>-</v>
      </c>
      <c r="AF35" s="41" t="str">
        <f t="shared" si="12"/>
        <v>-</v>
      </c>
      <c r="AG35" s="42" t="str">
        <f t="shared" si="13"/>
        <v>-</v>
      </c>
    </row>
    <row r="36" spans="1:33" x14ac:dyDescent="0.25">
      <c r="A36" s="88">
        <f t="shared" si="14"/>
        <v>11</v>
      </c>
      <c r="B36" s="89"/>
      <c r="C36" s="90"/>
      <c r="D36" s="91"/>
      <c r="E36" s="92"/>
      <c r="F36" s="91"/>
      <c r="G36" s="35">
        <f t="shared" si="0"/>
        <v>0</v>
      </c>
      <c r="H36" s="91"/>
      <c r="I36" s="92"/>
      <c r="J36" s="36">
        <f t="shared" si="4"/>
        <v>0</v>
      </c>
      <c r="K36" s="101"/>
      <c r="L36" s="91"/>
      <c r="M36" s="92"/>
      <c r="N36" s="91"/>
      <c r="O36" s="71">
        <f t="shared" si="15"/>
        <v>0</v>
      </c>
      <c r="P36" s="91"/>
      <c r="Q36" s="74">
        <f t="shared" si="5"/>
        <v>0</v>
      </c>
      <c r="R36" s="36">
        <f t="shared" si="6"/>
        <v>0</v>
      </c>
      <c r="S36" s="104"/>
      <c r="T36" s="105"/>
      <c r="U36" s="37">
        <f t="shared" si="1"/>
        <v>0</v>
      </c>
      <c r="V36" s="101"/>
      <c r="W36" s="110"/>
      <c r="X36" s="110"/>
      <c r="Y36" s="60">
        <f t="shared" si="7"/>
        <v>0</v>
      </c>
      <c r="Z36" s="38">
        <f t="shared" si="8"/>
        <v>0</v>
      </c>
      <c r="AA36" s="39">
        <f t="shared" si="2"/>
        <v>0</v>
      </c>
      <c r="AB36" s="40">
        <f t="shared" si="3"/>
        <v>0</v>
      </c>
      <c r="AC36" s="67">
        <f t="shared" si="16"/>
        <v>0</v>
      </c>
      <c r="AD36" s="61">
        <f t="shared" si="10"/>
        <v>0</v>
      </c>
      <c r="AE36" s="41" t="str">
        <f t="shared" si="11"/>
        <v>-</v>
      </c>
      <c r="AF36" s="41" t="str">
        <f t="shared" si="12"/>
        <v>-</v>
      </c>
      <c r="AG36" s="42" t="str">
        <f t="shared" si="13"/>
        <v>-</v>
      </c>
    </row>
    <row r="37" spans="1:33" x14ac:dyDescent="0.25">
      <c r="A37" s="88">
        <f t="shared" si="14"/>
        <v>12</v>
      </c>
      <c r="B37" s="89"/>
      <c r="C37" s="90"/>
      <c r="D37" s="91"/>
      <c r="E37" s="92"/>
      <c r="F37" s="91"/>
      <c r="G37" s="35">
        <f t="shared" si="0"/>
        <v>0</v>
      </c>
      <c r="H37" s="91"/>
      <c r="I37" s="92"/>
      <c r="J37" s="36">
        <f t="shared" si="4"/>
        <v>0</v>
      </c>
      <c r="K37" s="101"/>
      <c r="L37" s="91"/>
      <c r="M37" s="92"/>
      <c r="N37" s="91"/>
      <c r="O37" s="71">
        <f t="shared" si="15"/>
        <v>0</v>
      </c>
      <c r="P37" s="91"/>
      <c r="Q37" s="74">
        <f t="shared" si="5"/>
        <v>0</v>
      </c>
      <c r="R37" s="36">
        <f t="shared" si="6"/>
        <v>0</v>
      </c>
      <c r="S37" s="104"/>
      <c r="T37" s="105"/>
      <c r="U37" s="37">
        <f t="shared" si="1"/>
        <v>0</v>
      </c>
      <c r="V37" s="101"/>
      <c r="W37" s="110"/>
      <c r="X37" s="110"/>
      <c r="Y37" s="60">
        <f t="shared" si="7"/>
        <v>0</v>
      </c>
      <c r="Z37" s="38">
        <f t="shared" si="8"/>
        <v>0</v>
      </c>
      <c r="AA37" s="39">
        <f t="shared" si="2"/>
        <v>0</v>
      </c>
      <c r="AB37" s="40">
        <f t="shared" si="3"/>
        <v>0</v>
      </c>
      <c r="AC37" s="67">
        <f t="shared" si="16"/>
        <v>0</v>
      </c>
      <c r="AD37" s="61">
        <f t="shared" si="10"/>
        <v>0</v>
      </c>
      <c r="AE37" s="41" t="str">
        <f t="shared" si="11"/>
        <v>-</v>
      </c>
      <c r="AF37" s="41" t="str">
        <f t="shared" si="12"/>
        <v>-</v>
      </c>
      <c r="AG37" s="42" t="str">
        <f t="shared" si="13"/>
        <v>-</v>
      </c>
    </row>
    <row r="38" spans="1:33" x14ac:dyDescent="0.25">
      <c r="A38" s="88">
        <f t="shared" si="14"/>
        <v>13</v>
      </c>
      <c r="B38" s="89"/>
      <c r="C38" s="90"/>
      <c r="D38" s="91"/>
      <c r="E38" s="92"/>
      <c r="F38" s="91"/>
      <c r="G38" s="35">
        <f t="shared" si="0"/>
        <v>0</v>
      </c>
      <c r="H38" s="91"/>
      <c r="I38" s="92"/>
      <c r="J38" s="36">
        <f t="shared" si="4"/>
        <v>0</v>
      </c>
      <c r="K38" s="101"/>
      <c r="L38" s="91"/>
      <c r="M38" s="92"/>
      <c r="N38" s="91"/>
      <c r="O38" s="71">
        <f t="shared" si="15"/>
        <v>0</v>
      </c>
      <c r="P38" s="91"/>
      <c r="Q38" s="74">
        <f t="shared" si="5"/>
        <v>0</v>
      </c>
      <c r="R38" s="36">
        <f t="shared" si="6"/>
        <v>0</v>
      </c>
      <c r="S38" s="104"/>
      <c r="T38" s="105"/>
      <c r="U38" s="37">
        <f t="shared" si="1"/>
        <v>0</v>
      </c>
      <c r="V38" s="101"/>
      <c r="W38" s="110"/>
      <c r="X38" s="110"/>
      <c r="Y38" s="60">
        <f t="shared" si="7"/>
        <v>0</v>
      </c>
      <c r="Z38" s="38">
        <f t="shared" si="8"/>
        <v>0</v>
      </c>
      <c r="AA38" s="39">
        <f t="shared" si="2"/>
        <v>0</v>
      </c>
      <c r="AB38" s="40">
        <f t="shared" si="3"/>
        <v>0</v>
      </c>
      <c r="AC38" s="67">
        <f t="shared" si="16"/>
        <v>0</v>
      </c>
      <c r="AD38" s="61">
        <f t="shared" si="10"/>
        <v>0</v>
      </c>
      <c r="AE38" s="41" t="str">
        <f t="shared" si="11"/>
        <v>-</v>
      </c>
      <c r="AF38" s="41" t="str">
        <f t="shared" si="12"/>
        <v>-</v>
      </c>
      <c r="AG38" s="42" t="str">
        <f t="shared" si="13"/>
        <v>-</v>
      </c>
    </row>
    <row r="39" spans="1:33" x14ac:dyDescent="0.25">
      <c r="A39" s="88">
        <f t="shared" si="14"/>
        <v>14</v>
      </c>
      <c r="B39" s="89"/>
      <c r="C39" s="90"/>
      <c r="D39" s="91"/>
      <c r="E39" s="92"/>
      <c r="F39" s="91"/>
      <c r="G39" s="35">
        <f t="shared" si="0"/>
        <v>0</v>
      </c>
      <c r="H39" s="91"/>
      <c r="I39" s="92"/>
      <c r="J39" s="36">
        <f t="shared" si="4"/>
        <v>0</v>
      </c>
      <c r="K39" s="101"/>
      <c r="L39" s="91"/>
      <c r="M39" s="92"/>
      <c r="N39" s="91"/>
      <c r="O39" s="71">
        <f t="shared" si="15"/>
        <v>0</v>
      </c>
      <c r="P39" s="91"/>
      <c r="Q39" s="74">
        <f t="shared" si="5"/>
        <v>0</v>
      </c>
      <c r="R39" s="36">
        <f t="shared" si="6"/>
        <v>0</v>
      </c>
      <c r="S39" s="104"/>
      <c r="T39" s="105"/>
      <c r="U39" s="37">
        <f t="shared" si="1"/>
        <v>0</v>
      </c>
      <c r="V39" s="101"/>
      <c r="W39" s="110"/>
      <c r="X39" s="110"/>
      <c r="Y39" s="60">
        <f t="shared" si="7"/>
        <v>0</v>
      </c>
      <c r="Z39" s="38">
        <f t="shared" si="8"/>
        <v>0</v>
      </c>
      <c r="AA39" s="39">
        <f t="shared" si="2"/>
        <v>0</v>
      </c>
      <c r="AB39" s="40">
        <f t="shared" si="3"/>
        <v>0</v>
      </c>
      <c r="AC39" s="67">
        <f t="shared" si="16"/>
        <v>0</v>
      </c>
      <c r="AD39" s="61">
        <f t="shared" si="10"/>
        <v>0</v>
      </c>
      <c r="AE39" s="41" t="str">
        <f t="shared" si="11"/>
        <v>-</v>
      </c>
      <c r="AF39" s="41" t="str">
        <f t="shared" si="12"/>
        <v>-</v>
      </c>
      <c r="AG39" s="42" t="str">
        <f t="shared" si="13"/>
        <v>-</v>
      </c>
    </row>
    <row r="40" spans="1:33" x14ac:dyDescent="0.25">
      <c r="A40" s="88">
        <f t="shared" si="14"/>
        <v>15</v>
      </c>
      <c r="B40" s="89"/>
      <c r="C40" s="90"/>
      <c r="D40" s="91"/>
      <c r="E40" s="92"/>
      <c r="F40" s="91"/>
      <c r="G40" s="35">
        <f t="shared" si="0"/>
        <v>0</v>
      </c>
      <c r="H40" s="91"/>
      <c r="I40" s="92"/>
      <c r="J40" s="36">
        <f t="shared" si="4"/>
        <v>0</v>
      </c>
      <c r="K40" s="101"/>
      <c r="L40" s="91"/>
      <c r="M40" s="92"/>
      <c r="N40" s="91"/>
      <c r="O40" s="71">
        <f t="shared" si="15"/>
        <v>0</v>
      </c>
      <c r="P40" s="91"/>
      <c r="Q40" s="74">
        <f t="shared" si="5"/>
        <v>0</v>
      </c>
      <c r="R40" s="36">
        <f t="shared" si="6"/>
        <v>0</v>
      </c>
      <c r="S40" s="104"/>
      <c r="T40" s="105"/>
      <c r="U40" s="37">
        <f t="shared" si="1"/>
        <v>0</v>
      </c>
      <c r="V40" s="101"/>
      <c r="W40" s="110"/>
      <c r="X40" s="110"/>
      <c r="Y40" s="60">
        <f t="shared" si="7"/>
        <v>0</v>
      </c>
      <c r="Z40" s="38">
        <f t="shared" si="8"/>
        <v>0</v>
      </c>
      <c r="AA40" s="39">
        <f t="shared" si="2"/>
        <v>0</v>
      </c>
      <c r="AB40" s="40">
        <f t="shared" si="3"/>
        <v>0</v>
      </c>
      <c r="AC40" s="67">
        <f t="shared" si="16"/>
        <v>0</v>
      </c>
      <c r="AD40" s="61">
        <f t="shared" si="10"/>
        <v>0</v>
      </c>
      <c r="AE40" s="41" t="str">
        <f t="shared" si="11"/>
        <v>-</v>
      </c>
      <c r="AF40" s="41" t="str">
        <f t="shared" si="12"/>
        <v>-</v>
      </c>
      <c r="AG40" s="42" t="str">
        <f t="shared" si="13"/>
        <v>-</v>
      </c>
    </row>
    <row r="41" spans="1:33" x14ac:dyDescent="0.25">
      <c r="A41" s="88">
        <f t="shared" si="14"/>
        <v>16</v>
      </c>
      <c r="B41" s="89"/>
      <c r="C41" s="90"/>
      <c r="D41" s="91"/>
      <c r="E41" s="92"/>
      <c r="F41" s="91"/>
      <c r="G41" s="35">
        <f t="shared" si="0"/>
        <v>0</v>
      </c>
      <c r="H41" s="91"/>
      <c r="I41" s="92"/>
      <c r="J41" s="36">
        <f t="shared" si="4"/>
        <v>0</v>
      </c>
      <c r="K41" s="101"/>
      <c r="L41" s="91"/>
      <c r="M41" s="92"/>
      <c r="N41" s="91"/>
      <c r="O41" s="71">
        <f t="shared" si="15"/>
        <v>0</v>
      </c>
      <c r="P41" s="91"/>
      <c r="Q41" s="74">
        <f t="shared" si="5"/>
        <v>0</v>
      </c>
      <c r="R41" s="36">
        <f t="shared" si="6"/>
        <v>0</v>
      </c>
      <c r="S41" s="104"/>
      <c r="T41" s="105"/>
      <c r="U41" s="37">
        <f t="shared" si="1"/>
        <v>0</v>
      </c>
      <c r="V41" s="101"/>
      <c r="W41" s="110"/>
      <c r="X41" s="110"/>
      <c r="Y41" s="60">
        <f t="shared" si="7"/>
        <v>0</v>
      </c>
      <c r="Z41" s="38">
        <f t="shared" si="8"/>
        <v>0</v>
      </c>
      <c r="AA41" s="39">
        <f t="shared" si="2"/>
        <v>0</v>
      </c>
      <c r="AB41" s="40">
        <f t="shared" si="3"/>
        <v>0</v>
      </c>
      <c r="AC41" s="67">
        <f t="shared" si="16"/>
        <v>0</v>
      </c>
      <c r="AD41" s="61">
        <f t="shared" si="10"/>
        <v>0</v>
      </c>
      <c r="AE41" s="41" t="str">
        <f t="shared" si="11"/>
        <v>-</v>
      </c>
      <c r="AF41" s="41" t="str">
        <f t="shared" si="12"/>
        <v>-</v>
      </c>
      <c r="AG41" s="42" t="str">
        <f t="shared" si="13"/>
        <v>-</v>
      </c>
    </row>
    <row r="42" spans="1:33" x14ac:dyDescent="0.25">
      <c r="A42" s="88">
        <f t="shared" si="14"/>
        <v>17</v>
      </c>
      <c r="B42" s="89"/>
      <c r="C42" s="90"/>
      <c r="D42" s="91"/>
      <c r="E42" s="92"/>
      <c r="F42" s="91"/>
      <c r="G42" s="35">
        <f t="shared" si="0"/>
        <v>0</v>
      </c>
      <c r="H42" s="91"/>
      <c r="I42" s="92"/>
      <c r="J42" s="36">
        <f t="shared" si="4"/>
        <v>0</v>
      </c>
      <c r="K42" s="101"/>
      <c r="L42" s="91"/>
      <c r="M42" s="92"/>
      <c r="N42" s="91"/>
      <c r="O42" s="71">
        <f t="shared" si="15"/>
        <v>0</v>
      </c>
      <c r="P42" s="91"/>
      <c r="Q42" s="74">
        <f t="shared" si="5"/>
        <v>0</v>
      </c>
      <c r="R42" s="36">
        <f t="shared" si="6"/>
        <v>0</v>
      </c>
      <c r="S42" s="104"/>
      <c r="T42" s="105"/>
      <c r="U42" s="37">
        <f t="shared" si="1"/>
        <v>0</v>
      </c>
      <c r="V42" s="101"/>
      <c r="W42" s="110"/>
      <c r="X42" s="110"/>
      <c r="Y42" s="60">
        <f t="shared" si="7"/>
        <v>0</v>
      </c>
      <c r="Z42" s="38">
        <f t="shared" si="8"/>
        <v>0</v>
      </c>
      <c r="AA42" s="39">
        <f t="shared" si="2"/>
        <v>0</v>
      </c>
      <c r="AB42" s="40">
        <f t="shared" si="3"/>
        <v>0</v>
      </c>
      <c r="AC42" s="67">
        <f t="shared" si="16"/>
        <v>0</v>
      </c>
      <c r="AD42" s="61">
        <f t="shared" si="10"/>
        <v>0</v>
      </c>
      <c r="AE42" s="41" t="str">
        <f t="shared" si="11"/>
        <v>-</v>
      </c>
      <c r="AF42" s="41" t="str">
        <f t="shared" si="12"/>
        <v>-</v>
      </c>
      <c r="AG42" s="42" t="str">
        <f t="shared" si="13"/>
        <v>-</v>
      </c>
    </row>
    <row r="43" spans="1:33" x14ac:dyDescent="0.25">
      <c r="A43" s="88">
        <f t="shared" si="14"/>
        <v>18</v>
      </c>
      <c r="B43" s="89"/>
      <c r="C43" s="90"/>
      <c r="D43" s="91"/>
      <c r="E43" s="92"/>
      <c r="F43" s="91"/>
      <c r="G43" s="35">
        <f t="shared" si="0"/>
        <v>0</v>
      </c>
      <c r="H43" s="91"/>
      <c r="I43" s="92"/>
      <c r="J43" s="36">
        <f t="shared" si="4"/>
        <v>0</v>
      </c>
      <c r="K43" s="101"/>
      <c r="L43" s="91"/>
      <c r="M43" s="92"/>
      <c r="N43" s="91"/>
      <c r="O43" s="71">
        <f t="shared" si="15"/>
        <v>0</v>
      </c>
      <c r="P43" s="91"/>
      <c r="Q43" s="74">
        <f t="shared" si="5"/>
        <v>0</v>
      </c>
      <c r="R43" s="36">
        <f t="shared" si="6"/>
        <v>0</v>
      </c>
      <c r="S43" s="104"/>
      <c r="T43" s="105"/>
      <c r="U43" s="37">
        <f t="shared" si="1"/>
        <v>0</v>
      </c>
      <c r="V43" s="101"/>
      <c r="W43" s="110"/>
      <c r="X43" s="110"/>
      <c r="Y43" s="60">
        <f t="shared" si="7"/>
        <v>0</v>
      </c>
      <c r="Z43" s="38">
        <f t="shared" si="8"/>
        <v>0</v>
      </c>
      <c r="AA43" s="39">
        <f t="shared" si="2"/>
        <v>0</v>
      </c>
      <c r="AB43" s="40">
        <f t="shared" si="3"/>
        <v>0</v>
      </c>
      <c r="AC43" s="67">
        <f t="shared" si="16"/>
        <v>0</v>
      </c>
      <c r="AD43" s="61">
        <f t="shared" si="10"/>
        <v>0</v>
      </c>
      <c r="AE43" s="41" t="str">
        <f t="shared" si="11"/>
        <v>-</v>
      </c>
      <c r="AF43" s="41" t="str">
        <f t="shared" si="12"/>
        <v>-</v>
      </c>
      <c r="AG43" s="42" t="str">
        <f t="shared" si="13"/>
        <v>-</v>
      </c>
    </row>
    <row r="44" spans="1:33" x14ac:dyDescent="0.25">
      <c r="A44" s="88">
        <f t="shared" si="14"/>
        <v>19</v>
      </c>
      <c r="B44" s="89"/>
      <c r="C44" s="90"/>
      <c r="D44" s="91"/>
      <c r="E44" s="92"/>
      <c r="F44" s="91"/>
      <c r="G44" s="35">
        <f t="shared" si="0"/>
        <v>0</v>
      </c>
      <c r="H44" s="91"/>
      <c r="I44" s="92"/>
      <c r="J44" s="36">
        <f t="shared" si="4"/>
        <v>0</v>
      </c>
      <c r="K44" s="101"/>
      <c r="L44" s="91"/>
      <c r="M44" s="92"/>
      <c r="N44" s="91"/>
      <c r="O44" s="71">
        <f t="shared" si="15"/>
        <v>0</v>
      </c>
      <c r="P44" s="91"/>
      <c r="Q44" s="74">
        <f t="shared" si="5"/>
        <v>0</v>
      </c>
      <c r="R44" s="36">
        <f t="shared" si="6"/>
        <v>0</v>
      </c>
      <c r="S44" s="104"/>
      <c r="T44" s="105"/>
      <c r="U44" s="37">
        <f t="shared" si="1"/>
        <v>0</v>
      </c>
      <c r="V44" s="101"/>
      <c r="W44" s="110"/>
      <c r="X44" s="110"/>
      <c r="Y44" s="60">
        <f t="shared" si="7"/>
        <v>0</v>
      </c>
      <c r="Z44" s="38">
        <f t="shared" si="8"/>
        <v>0</v>
      </c>
      <c r="AA44" s="39">
        <f t="shared" si="2"/>
        <v>0</v>
      </c>
      <c r="AB44" s="40">
        <f t="shared" si="3"/>
        <v>0</v>
      </c>
      <c r="AC44" s="67">
        <f t="shared" si="16"/>
        <v>0</v>
      </c>
      <c r="AD44" s="61">
        <f t="shared" si="10"/>
        <v>0</v>
      </c>
      <c r="AE44" s="41" t="str">
        <f t="shared" si="11"/>
        <v>-</v>
      </c>
      <c r="AF44" s="41" t="str">
        <f t="shared" si="12"/>
        <v>-</v>
      </c>
      <c r="AG44" s="42" t="str">
        <f t="shared" si="13"/>
        <v>-</v>
      </c>
    </row>
    <row r="45" spans="1:33" x14ac:dyDescent="0.25">
      <c r="A45" s="88">
        <f t="shared" si="14"/>
        <v>20</v>
      </c>
      <c r="B45" s="89"/>
      <c r="C45" s="90"/>
      <c r="D45" s="91"/>
      <c r="E45" s="92"/>
      <c r="F45" s="91"/>
      <c r="G45" s="35">
        <f t="shared" si="0"/>
        <v>0</v>
      </c>
      <c r="H45" s="91"/>
      <c r="I45" s="92"/>
      <c r="J45" s="36">
        <f t="shared" si="4"/>
        <v>0</v>
      </c>
      <c r="K45" s="101"/>
      <c r="L45" s="91"/>
      <c r="M45" s="92"/>
      <c r="N45" s="91"/>
      <c r="O45" s="71">
        <f t="shared" si="15"/>
        <v>0</v>
      </c>
      <c r="P45" s="91"/>
      <c r="Q45" s="74">
        <f t="shared" si="5"/>
        <v>0</v>
      </c>
      <c r="R45" s="36">
        <f t="shared" si="6"/>
        <v>0</v>
      </c>
      <c r="S45" s="104"/>
      <c r="T45" s="105"/>
      <c r="U45" s="37">
        <f t="shared" si="1"/>
        <v>0</v>
      </c>
      <c r="V45" s="101"/>
      <c r="W45" s="110"/>
      <c r="X45" s="110"/>
      <c r="Y45" s="60">
        <f t="shared" si="7"/>
        <v>0</v>
      </c>
      <c r="Z45" s="38">
        <f t="shared" si="8"/>
        <v>0</v>
      </c>
      <c r="AA45" s="39">
        <f t="shared" si="2"/>
        <v>0</v>
      </c>
      <c r="AB45" s="40">
        <f t="shared" si="3"/>
        <v>0</v>
      </c>
      <c r="AC45" s="67">
        <f t="shared" si="16"/>
        <v>0</v>
      </c>
      <c r="AD45" s="61">
        <f t="shared" si="10"/>
        <v>0</v>
      </c>
      <c r="AE45" s="41" t="str">
        <f t="shared" si="11"/>
        <v>-</v>
      </c>
      <c r="AF45" s="41" t="str">
        <f t="shared" si="12"/>
        <v>-</v>
      </c>
      <c r="AG45" s="42" t="str">
        <f t="shared" si="13"/>
        <v>-</v>
      </c>
    </row>
    <row r="46" spans="1:33" x14ac:dyDescent="0.25">
      <c r="A46" s="88">
        <f t="shared" si="14"/>
        <v>21</v>
      </c>
      <c r="B46" s="89"/>
      <c r="C46" s="90"/>
      <c r="D46" s="91"/>
      <c r="E46" s="92"/>
      <c r="F46" s="91"/>
      <c r="G46" s="35">
        <f t="shared" si="0"/>
        <v>0</v>
      </c>
      <c r="H46" s="91"/>
      <c r="I46" s="92"/>
      <c r="J46" s="36">
        <f t="shared" si="4"/>
        <v>0</v>
      </c>
      <c r="K46" s="101"/>
      <c r="L46" s="91"/>
      <c r="M46" s="92"/>
      <c r="N46" s="91"/>
      <c r="O46" s="71">
        <f t="shared" si="15"/>
        <v>0</v>
      </c>
      <c r="P46" s="91"/>
      <c r="Q46" s="74">
        <f t="shared" si="5"/>
        <v>0</v>
      </c>
      <c r="R46" s="36">
        <f t="shared" si="6"/>
        <v>0</v>
      </c>
      <c r="S46" s="104"/>
      <c r="T46" s="105"/>
      <c r="U46" s="37">
        <f t="shared" si="1"/>
        <v>0</v>
      </c>
      <c r="V46" s="101"/>
      <c r="W46" s="110"/>
      <c r="X46" s="110"/>
      <c r="Y46" s="60">
        <f t="shared" si="7"/>
        <v>0</v>
      </c>
      <c r="Z46" s="38">
        <f t="shared" si="8"/>
        <v>0</v>
      </c>
      <c r="AA46" s="39">
        <f t="shared" si="2"/>
        <v>0</v>
      </c>
      <c r="AB46" s="40">
        <f t="shared" si="3"/>
        <v>0</v>
      </c>
      <c r="AC46" s="67">
        <f t="shared" si="16"/>
        <v>0</v>
      </c>
      <c r="AD46" s="61">
        <f t="shared" si="10"/>
        <v>0</v>
      </c>
      <c r="AE46" s="41" t="str">
        <f t="shared" si="11"/>
        <v>-</v>
      </c>
      <c r="AF46" s="41" t="str">
        <f t="shared" si="12"/>
        <v>-</v>
      </c>
      <c r="AG46" s="42" t="str">
        <f t="shared" si="13"/>
        <v>-</v>
      </c>
    </row>
    <row r="47" spans="1:33" x14ac:dyDescent="0.25">
      <c r="A47" s="88">
        <f t="shared" si="14"/>
        <v>22</v>
      </c>
      <c r="B47" s="89"/>
      <c r="C47" s="90"/>
      <c r="D47" s="91"/>
      <c r="E47" s="92"/>
      <c r="F47" s="91"/>
      <c r="G47" s="35">
        <f t="shared" si="0"/>
        <v>0</v>
      </c>
      <c r="H47" s="91"/>
      <c r="I47" s="92"/>
      <c r="J47" s="36">
        <f t="shared" si="4"/>
        <v>0</v>
      </c>
      <c r="K47" s="101"/>
      <c r="L47" s="91"/>
      <c r="M47" s="92"/>
      <c r="N47" s="91"/>
      <c r="O47" s="71">
        <f t="shared" si="15"/>
        <v>0</v>
      </c>
      <c r="P47" s="91"/>
      <c r="Q47" s="74">
        <f t="shared" si="5"/>
        <v>0</v>
      </c>
      <c r="R47" s="36">
        <f t="shared" si="6"/>
        <v>0</v>
      </c>
      <c r="S47" s="104"/>
      <c r="T47" s="105"/>
      <c r="U47" s="37">
        <f t="shared" si="1"/>
        <v>0</v>
      </c>
      <c r="V47" s="101"/>
      <c r="W47" s="110"/>
      <c r="X47" s="110"/>
      <c r="Y47" s="60">
        <f t="shared" si="7"/>
        <v>0</v>
      </c>
      <c r="Z47" s="38">
        <f t="shared" si="8"/>
        <v>0</v>
      </c>
      <c r="AA47" s="39">
        <f t="shared" si="2"/>
        <v>0</v>
      </c>
      <c r="AB47" s="40">
        <f t="shared" si="3"/>
        <v>0</v>
      </c>
      <c r="AC47" s="67">
        <f t="shared" si="16"/>
        <v>0</v>
      </c>
      <c r="AD47" s="61">
        <f t="shared" si="10"/>
        <v>0</v>
      </c>
      <c r="AE47" s="41" t="str">
        <f t="shared" si="11"/>
        <v>-</v>
      </c>
      <c r="AF47" s="41" t="str">
        <f t="shared" si="12"/>
        <v>-</v>
      </c>
      <c r="AG47" s="42" t="str">
        <f t="shared" si="13"/>
        <v>-</v>
      </c>
    </row>
    <row r="48" spans="1:33" x14ac:dyDescent="0.25">
      <c r="A48" s="88">
        <f t="shared" si="14"/>
        <v>23</v>
      </c>
      <c r="B48" s="89"/>
      <c r="C48" s="90"/>
      <c r="D48" s="91"/>
      <c r="E48" s="92"/>
      <c r="F48" s="91"/>
      <c r="G48" s="35">
        <f t="shared" si="0"/>
        <v>0</v>
      </c>
      <c r="H48" s="91"/>
      <c r="I48" s="92"/>
      <c r="J48" s="36">
        <f t="shared" si="4"/>
        <v>0</v>
      </c>
      <c r="K48" s="101"/>
      <c r="L48" s="91"/>
      <c r="M48" s="92"/>
      <c r="N48" s="91"/>
      <c r="O48" s="71">
        <f t="shared" si="15"/>
        <v>0</v>
      </c>
      <c r="P48" s="91"/>
      <c r="Q48" s="74">
        <f t="shared" si="5"/>
        <v>0</v>
      </c>
      <c r="R48" s="36">
        <f t="shared" si="6"/>
        <v>0</v>
      </c>
      <c r="S48" s="104"/>
      <c r="T48" s="105"/>
      <c r="U48" s="37">
        <f t="shared" si="1"/>
        <v>0</v>
      </c>
      <c r="V48" s="101"/>
      <c r="W48" s="110"/>
      <c r="X48" s="110"/>
      <c r="Y48" s="60">
        <f t="shared" si="7"/>
        <v>0</v>
      </c>
      <c r="Z48" s="38">
        <f t="shared" si="8"/>
        <v>0</v>
      </c>
      <c r="AA48" s="39">
        <f t="shared" si="2"/>
        <v>0</v>
      </c>
      <c r="AB48" s="40">
        <f t="shared" si="3"/>
        <v>0</v>
      </c>
      <c r="AC48" s="67">
        <f t="shared" si="16"/>
        <v>0</v>
      </c>
      <c r="AD48" s="61">
        <f t="shared" si="10"/>
        <v>0</v>
      </c>
      <c r="AE48" s="41" t="str">
        <f t="shared" si="11"/>
        <v>-</v>
      </c>
      <c r="AF48" s="41" t="str">
        <f t="shared" si="12"/>
        <v>-</v>
      </c>
      <c r="AG48" s="42" t="str">
        <f t="shared" si="13"/>
        <v>-</v>
      </c>
    </row>
    <row r="49" spans="1:33" x14ac:dyDescent="0.25">
      <c r="A49" s="88">
        <f t="shared" si="14"/>
        <v>24</v>
      </c>
      <c r="B49" s="89"/>
      <c r="C49" s="90"/>
      <c r="D49" s="91"/>
      <c r="E49" s="92"/>
      <c r="F49" s="91"/>
      <c r="G49" s="35">
        <f t="shared" si="0"/>
        <v>0</v>
      </c>
      <c r="H49" s="91"/>
      <c r="I49" s="92"/>
      <c r="J49" s="36">
        <f t="shared" si="4"/>
        <v>0</v>
      </c>
      <c r="K49" s="101"/>
      <c r="L49" s="91"/>
      <c r="M49" s="92"/>
      <c r="N49" s="91"/>
      <c r="O49" s="71">
        <f t="shared" si="15"/>
        <v>0</v>
      </c>
      <c r="P49" s="91"/>
      <c r="Q49" s="74">
        <f t="shared" si="5"/>
        <v>0</v>
      </c>
      <c r="R49" s="36">
        <f t="shared" si="6"/>
        <v>0</v>
      </c>
      <c r="S49" s="104"/>
      <c r="T49" s="105"/>
      <c r="U49" s="37">
        <f t="shared" si="1"/>
        <v>0</v>
      </c>
      <c r="V49" s="101"/>
      <c r="W49" s="110"/>
      <c r="X49" s="110"/>
      <c r="Y49" s="60">
        <f t="shared" si="7"/>
        <v>0</v>
      </c>
      <c r="Z49" s="38">
        <f t="shared" si="8"/>
        <v>0</v>
      </c>
      <c r="AA49" s="39">
        <f t="shared" si="2"/>
        <v>0</v>
      </c>
      <c r="AB49" s="40">
        <f t="shared" si="3"/>
        <v>0</v>
      </c>
      <c r="AC49" s="67">
        <f t="shared" si="16"/>
        <v>0</v>
      </c>
      <c r="AD49" s="61">
        <f t="shared" si="10"/>
        <v>0</v>
      </c>
      <c r="AE49" s="41" t="str">
        <f t="shared" si="11"/>
        <v>-</v>
      </c>
      <c r="AF49" s="41" t="str">
        <f t="shared" si="12"/>
        <v>-</v>
      </c>
      <c r="AG49" s="42" t="str">
        <f t="shared" si="13"/>
        <v>-</v>
      </c>
    </row>
    <row r="50" spans="1:33" x14ac:dyDescent="0.25">
      <c r="A50" s="88">
        <f t="shared" si="14"/>
        <v>25</v>
      </c>
      <c r="B50" s="89"/>
      <c r="C50" s="90"/>
      <c r="D50" s="91"/>
      <c r="E50" s="92"/>
      <c r="F50" s="91"/>
      <c r="G50" s="35">
        <f t="shared" si="0"/>
        <v>0</v>
      </c>
      <c r="H50" s="91"/>
      <c r="I50" s="92"/>
      <c r="J50" s="36">
        <f t="shared" si="4"/>
        <v>0</v>
      </c>
      <c r="K50" s="101"/>
      <c r="L50" s="91"/>
      <c r="M50" s="92"/>
      <c r="N50" s="91"/>
      <c r="O50" s="71">
        <f t="shared" si="15"/>
        <v>0</v>
      </c>
      <c r="P50" s="91"/>
      <c r="Q50" s="74">
        <f t="shared" si="5"/>
        <v>0</v>
      </c>
      <c r="R50" s="36">
        <f t="shared" si="6"/>
        <v>0</v>
      </c>
      <c r="S50" s="104"/>
      <c r="T50" s="105"/>
      <c r="U50" s="37">
        <f t="shared" si="1"/>
        <v>0</v>
      </c>
      <c r="V50" s="101"/>
      <c r="W50" s="110"/>
      <c r="X50" s="110"/>
      <c r="Y50" s="60">
        <f t="shared" si="7"/>
        <v>0</v>
      </c>
      <c r="Z50" s="38">
        <f t="shared" si="8"/>
        <v>0</v>
      </c>
      <c r="AA50" s="39">
        <f t="shared" si="2"/>
        <v>0</v>
      </c>
      <c r="AB50" s="40">
        <f t="shared" si="3"/>
        <v>0</v>
      </c>
      <c r="AC50" s="67">
        <f t="shared" si="16"/>
        <v>0</v>
      </c>
      <c r="AD50" s="61">
        <f t="shared" si="10"/>
        <v>0</v>
      </c>
      <c r="AE50" s="41" t="str">
        <f t="shared" si="11"/>
        <v>-</v>
      </c>
      <c r="AF50" s="41" t="str">
        <f t="shared" si="12"/>
        <v>-</v>
      </c>
      <c r="AG50" s="42" t="str">
        <f t="shared" si="13"/>
        <v>-</v>
      </c>
    </row>
    <row r="51" spans="1:33" x14ac:dyDescent="0.25">
      <c r="A51" s="88">
        <f t="shared" si="14"/>
        <v>26</v>
      </c>
      <c r="B51" s="89"/>
      <c r="C51" s="90"/>
      <c r="D51" s="91"/>
      <c r="E51" s="92"/>
      <c r="F51" s="91"/>
      <c r="G51" s="35">
        <f t="shared" si="0"/>
        <v>0</v>
      </c>
      <c r="H51" s="91"/>
      <c r="I51" s="92"/>
      <c r="J51" s="36">
        <f t="shared" si="4"/>
        <v>0</v>
      </c>
      <c r="K51" s="101"/>
      <c r="L51" s="91"/>
      <c r="M51" s="92"/>
      <c r="N51" s="91"/>
      <c r="O51" s="71">
        <f t="shared" si="15"/>
        <v>0</v>
      </c>
      <c r="P51" s="91"/>
      <c r="Q51" s="74">
        <f t="shared" si="5"/>
        <v>0</v>
      </c>
      <c r="R51" s="36">
        <f t="shared" si="6"/>
        <v>0</v>
      </c>
      <c r="S51" s="104"/>
      <c r="T51" s="105"/>
      <c r="U51" s="37">
        <f t="shared" si="1"/>
        <v>0</v>
      </c>
      <c r="V51" s="101"/>
      <c r="W51" s="110"/>
      <c r="X51" s="110"/>
      <c r="Y51" s="60">
        <f t="shared" si="7"/>
        <v>0</v>
      </c>
      <c r="Z51" s="38">
        <f t="shared" si="8"/>
        <v>0</v>
      </c>
      <c r="AA51" s="39">
        <f t="shared" si="2"/>
        <v>0</v>
      </c>
      <c r="AB51" s="40">
        <f t="shared" si="3"/>
        <v>0</v>
      </c>
      <c r="AC51" s="67">
        <f t="shared" si="16"/>
        <v>0</v>
      </c>
      <c r="AD51" s="61">
        <f t="shared" si="10"/>
        <v>0</v>
      </c>
      <c r="AE51" s="41" t="str">
        <f t="shared" si="11"/>
        <v>-</v>
      </c>
      <c r="AF51" s="41" t="str">
        <f t="shared" si="12"/>
        <v>-</v>
      </c>
      <c r="AG51" s="42" t="str">
        <f t="shared" si="13"/>
        <v>-</v>
      </c>
    </row>
    <row r="52" spans="1:33" x14ac:dyDescent="0.25">
      <c r="A52" s="88">
        <f t="shared" si="14"/>
        <v>27</v>
      </c>
      <c r="B52" s="89"/>
      <c r="C52" s="90"/>
      <c r="D52" s="91"/>
      <c r="E52" s="92"/>
      <c r="F52" s="91"/>
      <c r="G52" s="35">
        <f t="shared" si="0"/>
        <v>0</v>
      </c>
      <c r="H52" s="91"/>
      <c r="I52" s="92"/>
      <c r="J52" s="36">
        <f t="shared" si="4"/>
        <v>0</v>
      </c>
      <c r="K52" s="101"/>
      <c r="L52" s="91"/>
      <c r="M52" s="92"/>
      <c r="N52" s="91"/>
      <c r="O52" s="71">
        <f t="shared" si="15"/>
        <v>0</v>
      </c>
      <c r="P52" s="91"/>
      <c r="Q52" s="74">
        <f t="shared" si="5"/>
        <v>0</v>
      </c>
      <c r="R52" s="36">
        <f t="shared" si="6"/>
        <v>0</v>
      </c>
      <c r="S52" s="104"/>
      <c r="T52" s="105"/>
      <c r="U52" s="37">
        <f t="shared" si="1"/>
        <v>0</v>
      </c>
      <c r="V52" s="101"/>
      <c r="W52" s="110"/>
      <c r="X52" s="110"/>
      <c r="Y52" s="60">
        <f t="shared" si="7"/>
        <v>0</v>
      </c>
      <c r="Z52" s="38">
        <f t="shared" si="8"/>
        <v>0</v>
      </c>
      <c r="AA52" s="39">
        <f t="shared" si="2"/>
        <v>0</v>
      </c>
      <c r="AB52" s="40">
        <f t="shared" si="3"/>
        <v>0</v>
      </c>
      <c r="AC52" s="67">
        <f t="shared" si="16"/>
        <v>0</v>
      </c>
      <c r="AD52" s="61">
        <f t="shared" si="10"/>
        <v>0</v>
      </c>
      <c r="AE52" s="41" t="str">
        <f t="shared" si="11"/>
        <v>-</v>
      </c>
      <c r="AF52" s="41" t="str">
        <f t="shared" si="12"/>
        <v>-</v>
      </c>
      <c r="AG52" s="42" t="str">
        <f t="shared" si="13"/>
        <v>-</v>
      </c>
    </row>
    <row r="53" spans="1:33" x14ac:dyDescent="0.25">
      <c r="A53" s="88">
        <f t="shared" si="14"/>
        <v>28</v>
      </c>
      <c r="B53" s="89"/>
      <c r="C53" s="90"/>
      <c r="D53" s="91"/>
      <c r="E53" s="92"/>
      <c r="F53" s="91"/>
      <c r="G53" s="35">
        <f t="shared" si="0"/>
        <v>0</v>
      </c>
      <c r="H53" s="91"/>
      <c r="I53" s="92"/>
      <c r="J53" s="36">
        <f t="shared" si="4"/>
        <v>0</v>
      </c>
      <c r="K53" s="101"/>
      <c r="L53" s="91"/>
      <c r="M53" s="92"/>
      <c r="N53" s="91"/>
      <c r="O53" s="71">
        <f t="shared" si="15"/>
        <v>0</v>
      </c>
      <c r="P53" s="91"/>
      <c r="Q53" s="74">
        <f t="shared" si="5"/>
        <v>0</v>
      </c>
      <c r="R53" s="36">
        <f t="shared" si="6"/>
        <v>0</v>
      </c>
      <c r="S53" s="104"/>
      <c r="T53" s="105"/>
      <c r="U53" s="37">
        <f t="shared" si="1"/>
        <v>0</v>
      </c>
      <c r="V53" s="101"/>
      <c r="W53" s="110"/>
      <c r="X53" s="110"/>
      <c r="Y53" s="60">
        <f t="shared" si="7"/>
        <v>0</v>
      </c>
      <c r="Z53" s="38">
        <f t="shared" si="8"/>
        <v>0</v>
      </c>
      <c r="AA53" s="39">
        <f t="shared" si="2"/>
        <v>0</v>
      </c>
      <c r="AB53" s="40">
        <f t="shared" si="3"/>
        <v>0</v>
      </c>
      <c r="AC53" s="67">
        <f t="shared" si="16"/>
        <v>0</v>
      </c>
      <c r="AD53" s="61">
        <f t="shared" si="10"/>
        <v>0</v>
      </c>
      <c r="AE53" s="41" t="str">
        <f t="shared" si="11"/>
        <v>-</v>
      </c>
      <c r="AF53" s="41" t="str">
        <f t="shared" si="12"/>
        <v>-</v>
      </c>
      <c r="AG53" s="42" t="str">
        <f t="shared" si="13"/>
        <v>-</v>
      </c>
    </row>
    <row r="54" spans="1:33" x14ac:dyDescent="0.25">
      <c r="A54" s="88">
        <f t="shared" si="14"/>
        <v>29</v>
      </c>
      <c r="B54" s="89"/>
      <c r="C54" s="90"/>
      <c r="D54" s="91"/>
      <c r="E54" s="92"/>
      <c r="F54" s="91"/>
      <c r="G54" s="35">
        <f t="shared" si="0"/>
        <v>0</v>
      </c>
      <c r="H54" s="91"/>
      <c r="I54" s="92"/>
      <c r="J54" s="36">
        <f t="shared" si="4"/>
        <v>0</v>
      </c>
      <c r="K54" s="101"/>
      <c r="L54" s="91"/>
      <c r="M54" s="92"/>
      <c r="N54" s="91"/>
      <c r="O54" s="71">
        <f t="shared" si="15"/>
        <v>0</v>
      </c>
      <c r="P54" s="91"/>
      <c r="Q54" s="74">
        <f t="shared" si="5"/>
        <v>0</v>
      </c>
      <c r="R54" s="36">
        <f t="shared" si="6"/>
        <v>0</v>
      </c>
      <c r="S54" s="104"/>
      <c r="T54" s="105"/>
      <c r="U54" s="37">
        <f t="shared" si="1"/>
        <v>0</v>
      </c>
      <c r="V54" s="101"/>
      <c r="W54" s="110"/>
      <c r="X54" s="110"/>
      <c r="Y54" s="60">
        <f t="shared" si="7"/>
        <v>0</v>
      </c>
      <c r="Z54" s="38">
        <f t="shared" si="8"/>
        <v>0</v>
      </c>
      <c r="AA54" s="39">
        <f t="shared" si="2"/>
        <v>0</v>
      </c>
      <c r="AB54" s="40">
        <f t="shared" si="3"/>
        <v>0</v>
      </c>
      <c r="AC54" s="67">
        <f t="shared" si="16"/>
        <v>0</v>
      </c>
      <c r="AD54" s="61">
        <f t="shared" si="10"/>
        <v>0</v>
      </c>
      <c r="AE54" s="41" t="str">
        <f t="shared" si="11"/>
        <v>-</v>
      </c>
      <c r="AF54" s="41" t="str">
        <f t="shared" si="12"/>
        <v>-</v>
      </c>
      <c r="AG54" s="42" t="str">
        <f t="shared" si="13"/>
        <v>-</v>
      </c>
    </row>
    <row r="55" spans="1:33" x14ac:dyDescent="0.25">
      <c r="A55" s="88">
        <f t="shared" si="14"/>
        <v>30</v>
      </c>
      <c r="B55" s="89"/>
      <c r="C55" s="90"/>
      <c r="D55" s="91"/>
      <c r="E55" s="92"/>
      <c r="F55" s="91"/>
      <c r="G55" s="35">
        <f t="shared" si="0"/>
        <v>0</v>
      </c>
      <c r="H55" s="91"/>
      <c r="I55" s="92"/>
      <c r="J55" s="36">
        <f t="shared" si="4"/>
        <v>0</v>
      </c>
      <c r="K55" s="101"/>
      <c r="L55" s="91"/>
      <c r="M55" s="92"/>
      <c r="N55" s="91"/>
      <c r="O55" s="71">
        <f t="shared" si="15"/>
        <v>0</v>
      </c>
      <c r="P55" s="91"/>
      <c r="Q55" s="74">
        <f t="shared" si="5"/>
        <v>0</v>
      </c>
      <c r="R55" s="36">
        <f t="shared" si="6"/>
        <v>0</v>
      </c>
      <c r="S55" s="104"/>
      <c r="T55" s="105"/>
      <c r="U55" s="37">
        <f t="shared" si="1"/>
        <v>0</v>
      </c>
      <c r="V55" s="101"/>
      <c r="W55" s="110"/>
      <c r="X55" s="110"/>
      <c r="Y55" s="60">
        <f t="shared" si="7"/>
        <v>0</v>
      </c>
      <c r="Z55" s="38">
        <f t="shared" si="8"/>
        <v>0</v>
      </c>
      <c r="AA55" s="39">
        <f t="shared" si="2"/>
        <v>0</v>
      </c>
      <c r="AB55" s="40">
        <f t="shared" si="3"/>
        <v>0</v>
      </c>
      <c r="AC55" s="67">
        <f t="shared" si="16"/>
        <v>0</v>
      </c>
      <c r="AD55" s="61">
        <f t="shared" si="10"/>
        <v>0</v>
      </c>
      <c r="AE55" s="41" t="str">
        <f t="shared" si="11"/>
        <v>-</v>
      </c>
      <c r="AF55" s="41" t="str">
        <f t="shared" si="12"/>
        <v>-</v>
      </c>
      <c r="AG55" s="42" t="str">
        <f t="shared" si="13"/>
        <v>-</v>
      </c>
    </row>
    <row r="56" spans="1:33" x14ac:dyDescent="0.25">
      <c r="A56" s="88">
        <f t="shared" si="14"/>
        <v>31</v>
      </c>
      <c r="B56" s="89"/>
      <c r="C56" s="90"/>
      <c r="D56" s="91"/>
      <c r="E56" s="92"/>
      <c r="F56" s="91"/>
      <c r="G56" s="35">
        <f t="shared" si="0"/>
        <v>0</v>
      </c>
      <c r="H56" s="91"/>
      <c r="I56" s="92"/>
      <c r="J56" s="36">
        <f t="shared" si="4"/>
        <v>0</v>
      </c>
      <c r="K56" s="101"/>
      <c r="L56" s="91"/>
      <c r="M56" s="92"/>
      <c r="N56" s="91"/>
      <c r="O56" s="71">
        <f t="shared" si="15"/>
        <v>0</v>
      </c>
      <c r="P56" s="91"/>
      <c r="Q56" s="74">
        <f t="shared" si="5"/>
        <v>0</v>
      </c>
      <c r="R56" s="36">
        <f t="shared" si="6"/>
        <v>0</v>
      </c>
      <c r="S56" s="104"/>
      <c r="T56" s="105"/>
      <c r="U56" s="37">
        <f t="shared" si="1"/>
        <v>0</v>
      </c>
      <c r="V56" s="101"/>
      <c r="W56" s="110"/>
      <c r="X56" s="110"/>
      <c r="Y56" s="60">
        <f t="shared" si="7"/>
        <v>0</v>
      </c>
      <c r="Z56" s="38">
        <f t="shared" si="8"/>
        <v>0</v>
      </c>
      <c r="AA56" s="39">
        <f t="shared" si="2"/>
        <v>0</v>
      </c>
      <c r="AB56" s="40">
        <f t="shared" si="3"/>
        <v>0</v>
      </c>
      <c r="AC56" s="67">
        <f t="shared" si="16"/>
        <v>0</v>
      </c>
      <c r="AD56" s="61">
        <f t="shared" si="10"/>
        <v>0</v>
      </c>
      <c r="AE56" s="41" t="str">
        <f t="shared" si="11"/>
        <v>-</v>
      </c>
      <c r="AF56" s="41" t="str">
        <f t="shared" si="12"/>
        <v>-</v>
      </c>
      <c r="AG56" s="42" t="str">
        <f t="shared" si="13"/>
        <v>-</v>
      </c>
    </row>
    <row r="57" spans="1:33" x14ac:dyDescent="0.25">
      <c r="A57" s="88">
        <f t="shared" si="14"/>
        <v>32</v>
      </c>
      <c r="B57" s="89"/>
      <c r="C57" s="90"/>
      <c r="D57" s="91"/>
      <c r="E57" s="92"/>
      <c r="F57" s="91"/>
      <c r="G57" s="35">
        <f t="shared" si="0"/>
        <v>0</v>
      </c>
      <c r="H57" s="91"/>
      <c r="I57" s="92"/>
      <c r="J57" s="36">
        <f t="shared" si="4"/>
        <v>0</v>
      </c>
      <c r="K57" s="101"/>
      <c r="L57" s="91"/>
      <c r="M57" s="92"/>
      <c r="N57" s="91"/>
      <c r="O57" s="71">
        <f t="shared" si="15"/>
        <v>0</v>
      </c>
      <c r="P57" s="91"/>
      <c r="Q57" s="74">
        <f t="shared" si="5"/>
        <v>0</v>
      </c>
      <c r="R57" s="36">
        <f t="shared" si="6"/>
        <v>0</v>
      </c>
      <c r="S57" s="104"/>
      <c r="T57" s="105"/>
      <c r="U57" s="37">
        <f t="shared" si="1"/>
        <v>0</v>
      </c>
      <c r="V57" s="101"/>
      <c r="W57" s="110"/>
      <c r="X57" s="110"/>
      <c r="Y57" s="60">
        <f t="shared" si="7"/>
        <v>0</v>
      </c>
      <c r="Z57" s="38">
        <f t="shared" si="8"/>
        <v>0</v>
      </c>
      <c r="AA57" s="39">
        <f t="shared" si="2"/>
        <v>0</v>
      </c>
      <c r="AB57" s="40">
        <f t="shared" si="3"/>
        <v>0</v>
      </c>
      <c r="AC57" s="67">
        <f t="shared" si="16"/>
        <v>0</v>
      </c>
      <c r="AD57" s="61">
        <f t="shared" si="10"/>
        <v>0</v>
      </c>
      <c r="AE57" s="41" t="str">
        <f t="shared" si="11"/>
        <v>-</v>
      </c>
      <c r="AF57" s="41" t="str">
        <f t="shared" si="12"/>
        <v>-</v>
      </c>
      <c r="AG57" s="42" t="str">
        <f t="shared" si="13"/>
        <v>-</v>
      </c>
    </row>
    <row r="58" spans="1:33" x14ac:dyDescent="0.25">
      <c r="A58" s="88">
        <f t="shared" si="14"/>
        <v>33</v>
      </c>
      <c r="B58" s="89"/>
      <c r="C58" s="90"/>
      <c r="D58" s="91"/>
      <c r="E58" s="92"/>
      <c r="F58" s="91"/>
      <c r="G58" s="35">
        <f t="shared" si="0"/>
        <v>0</v>
      </c>
      <c r="H58" s="91"/>
      <c r="I58" s="92"/>
      <c r="J58" s="36">
        <f t="shared" si="4"/>
        <v>0</v>
      </c>
      <c r="K58" s="101"/>
      <c r="L58" s="91"/>
      <c r="M58" s="92"/>
      <c r="N58" s="91"/>
      <c r="O58" s="71">
        <f t="shared" si="15"/>
        <v>0</v>
      </c>
      <c r="P58" s="91"/>
      <c r="Q58" s="74">
        <f t="shared" si="5"/>
        <v>0</v>
      </c>
      <c r="R58" s="36">
        <f t="shared" si="6"/>
        <v>0</v>
      </c>
      <c r="S58" s="104"/>
      <c r="T58" s="105"/>
      <c r="U58" s="37">
        <f t="shared" si="1"/>
        <v>0</v>
      </c>
      <c r="V58" s="101"/>
      <c r="W58" s="110"/>
      <c r="X58" s="110"/>
      <c r="Y58" s="60">
        <f t="shared" si="7"/>
        <v>0</v>
      </c>
      <c r="Z58" s="38">
        <f t="shared" si="8"/>
        <v>0</v>
      </c>
      <c r="AA58" s="39">
        <f t="shared" ref="AA58:AA89" si="17">J58-R58</f>
        <v>0</v>
      </c>
      <c r="AB58" s="40">
        <f t="shared" ref="AB58:AB89" si="18">AA58*$C$21</f>
        <v>0</v>
      </c>
      <c r="AC58" s="67">
        <f t="shared" si="16"/>
        <v>0</v>
      </c>
      <c r="AD58" s="61">
        <f t="shared" si="10"/>
        <v>0</v>
      </c>
      <c r="AE58" s="41" t="str">
        <f t="shared" si="11"/>
        <v>-</v>
      </c>
      <c r="AF58" s="41" t="str">
        <f t="shared" si="12"/>
        <v>-</v>
      </c>
      <c r="AG58" s="42" t="str">
        <f t="shared" si="13"/>
        <v>-</v>
      </c>
    </row>
    <row r="59" spans="1:33" x14ac:dyDescent="0.25">
      <c r="A59" s="88">
        <f t="shared" si="14"/>
        <v>34</v>
      </c>
      <c r="B59" s="89"/>
      <c r="C59" s="90"/>
      <c r="D59" s="91"/>
      <c r="E59" s="92"/>
      <c r="F59" s="91"/>
      <c r="G59" s="35">
        <f t="shared" si="0"/>
        <v>0</v>
      </c>
      <c r="H59" s="91"/>
      <c r="I59" s="92"/>
      <c r="J59" s="36">
        <f t="shared" si="4"/>
        <v>0</v>
      </c>
      <c r="K59" s="101"/>
      <c r="L59" s="91"/>
      <c r="M59" s="92"/>
      <c r="N59" s="91"/>
      <c r="O59" s="71">
        <f t="shared" si="15"/>
        <v>0</v>
      </c>
      <c r="P59" s="91"/>
      <c r="Q59" s="74">
        <f t="shared" si="5"/>
        <v>0</v>
      </c>
      <c r="R59" s="36">
        <f t="shared" si="6"/>
        <v>0</v>
      </c>
      <c r="S59" s="104"/>
      <c r="T59" s="105"/>
      <c r="U59" s="37">
        <f t="shared" si="1"/>
        <v>0</v>
      </c>
      <c r="V59" s="101"/>
      <c r="W59" s="110"/>
      <c r="X59" s="110"/>
      <c r="Y59" s="60">
        <f t="shared" si="7"/>
        <v>0</v>
      </c>
      <c r="Z59" s="38">
        <f t="shared" si="8"/>
        <v>0</v>
      </c>
      <c r="AA59" s="39">
        <f t="shared" si="17"/>
        <v>0</v>
      </c>
      <c r="AB59" s="40">
        <f t="shared" si="18"/>
        <v>0</v>
      </c>
      <c r="AC59" s="67">
        <f t="shared" si="16"/>
        <v>0</v>
      </c>
      <c r="AD59" s="61">
        <f t="shared" si="10"/>
        <v>0</v>
      </c>
      <c r="AE59" s="41" t="str">
        <f t="shared" si="11"/>
        <v>-</v>
      </c>
      <c r="AF59" s="41" t="str">
        <f t="shared" si="12"/>
        <v>-</v>
      </c>
      <c r="AG59" s="42" t="str">
        <f t="shared" si="13"/>
        <v>-</v>
      </c>
    </row>
    <row r="60" spans="1:33" x14ac:dyDescent="0.25">
      <c r="A60" s="88">
        <f t="shared" si="14"/>
        <v>35</v>
      </c>
      <c r="B60" s="89"/>
      <c r="C60" s="90"/>
      <c r="D60" s="91"/>
      <c r="E60" s="92"/>
      <c r="F60" s="91"/>
      <c r="G60" s="35">
        <f t="shared" si="0"/>
        <v>0</v>
      </c>
      <c r="H60" s="91"/>
      <c r="I60" s="92"/>
      <c r="J60" s="36">
        <f t="shared" si="4"/>
        <v>0</v>
      </c>
      <c r="K60" s="101"/>
      <c r="L60" s="91"/>
      <c r="M60" s="92"/>
      <c r="N60" s="91"/>
      <c r="O60" s="71">
        <f t="shared" si="15"/>
        <v>0</v>
      </c>
      <c r="P60" s="91"/>
      <c r="Q60" s="74">
        <f t="shared" si="5"/>
        <v>0</v>
      </c>
      <c r="R60" s="36">
        <f t="shared" si="6"/>
        <v>0</v>
      </c>
      <c r="S60" s="104"/>
      <c r="T60" s="105"/>
      <c r="U60" s="37">
        <f t="shared" si="1"/>
        <v>0</v>
      </c>
      <c r="V60" s="101"/>
      <c r="W60" s="110"/>
      <c r="X60" s="110"/>
      <c r="Y60" s="60">
        <f t="shared" si="7"/>
        <v>0</v>
      </c>
      <c r="Z60" s="38">
        <f t="shared" si="8"/>
        <v>0</v>
      </c>
      <c r="AA60" s="39">
        <f t="shared" si="17"/>
        <v>0</v>
      </c>
      <c r="AB60" s="40">
        <f t="shared" si="18"/>
        <v>0</v>
      </c>
      <c r="AC60" s="67">
        <f t="shared" si="16"/>
        <v>0</v>
      </c>
      <c r="AD60" s="61">
        <f t="shared" si="10"/>
        <v>0</v>
      </c>
      <c r="AE60" s="41" t="str">
        <f t="shared" si="11"/>
        <v>-</v>
      </c>
      <c r="AF60" s="41" t="str">
        <f t="shared" si="12"/>
        <v>-</v>
      </c>
      <c r="AG60" s="42" t="str">
        <f t="shared" si="13"/>
        <v>-</v>
      </c>
    </row>
    <row r="61" spans="1:33" x14ac:dyDescent="0.25">
      <c r="A61" s="88">
        <f t="shared" si="14"/>
        <v>36</v>
      </c>
      <c r="B61" s="89"/>
      <c r="C61" s="90"/>
      <c r="D61" s="91"/>
      <c r="E61" s="92"/>
      <c r="F61" s="91"/>
      <c r="G61" s="35">
        <f t="shared" si="0"/>
        <v>0</v>
      </c>
      <c r="H61" s="91"/>
      <c r="I61" s="92"/>
      <c r="J61" s="36">
        <f t="shared" si="4"/>
        <v>0</v>
      </c>
      <c r="K61" s="101"/>
      <c r="L61" s="91"/>
      <c r="M61" s="92"/>
      <c r="N61" s="91"/>
      <c r="O61" s="71">
        <f t="shared" si="15"/>
        <v>0</v>
      </c>
      <c r="P61" s="91"/>
      <c r="Q61" s="74">
        <f t="shared" si="5"/>
        <v>0</v>
      </c>
      <c r="R61" s="36">
        <f t="shared" si="6"/>
        <v>0</v>
      </c>
      <c r="S61" s="104"/>
      <c r="T61" s="105"/>
      <c r="U61" s="37">
        <f t="shared" si="1"/>
        <v>0</v>
      </c>
      <c r="V61" s="101"/>
      <c r="W61" s="110"/>
      <c r="X61" s="110"/>
      <c r="Y61" s="60">
        <f t="shared" si="7"/>
        <v>0</v>
      </c>
      <c r="Z61" s="38">
        <f t="shared" si="8"/>
        <v>0</v>
      </c>
      <c r="AA61" s="39">
        <f t="shared" si="17"/>
        <v>0</v>
      </c>
      <c r="AB61" s="40">
        <f t="shared" si="18"/>
        <v>0</v>
      </c>
      <c r="AC61" s="67">
        <f t="shared" si="16"/>
        <v>0</v>
      </c>
      <c r="AD61" s="61">
        <f t="shared" si="10"/>
        <v>0</v>
      </c>
      <c r="AE61" s="41" t="str">
        <f t="shared" si="11"/>
        <v>-</v>
      </c>
      <c r="AF61" s="41" t="str">
        <f t="shared" si="12"/>
        <v>-</v>
      </c>
      <c r="AG61" s="42" t="str">
        <f t="shared" si="13"/>
        <v>-</v>
      </c>
    </row>
    <row r="62" spans="1:33" x14ac:dyDescent="0.25">
      <c r="A62" s="88">
        <f t="shared" si="14"/>
        <v>37</v>
      </c>
      <c r="B62" s="89"/>
      <c r="C62" s="90"/>
      <c r="D62" s="91"/>
      <c r="E62" s="92"/>
      <c r="F62" s="91"/>
      <c r="G62" s="35">
        <f t="shared" si="0"/>
        <v>0</v>
      </c>
      <c r="H62" s="91"/>
      <c r="I62" s="92"/>
      <c r="J62" s="36">
        <f t="shared" si="4"/>
        <v>0</v>
      </c>
      <c r="K62" s="101"/>
      <c r="L62" s="91"/>
      <c r="M62" s="92"/>
      <c r="N62" s="91"/>
      <c r="O62" s="71">
        <f t="shared" si="15"/>
        <v>0</v>
      </c>
      <c r="P62" s="91"/>
      <c r="Q62" s="74">
        <f t="shared" si="5"/>
        <v>0</v>
      </c>
      <c r="R62" s="36">
        <f t="shared" si="6"/>
        <v>0</v>
      </c>
      <c r="S62" s="104"/>
      <c r="T62" s="105"/>
      <c r="U62" s="37">
        <f t="shared" si="1"/>
        <v>0</v>
      </c>
      <c r="V62" s="101"/>
      <c r="W62" s="110"/>
      <c r="X62" s="110"/>
      <c r="Y62" s="60">
        <f t="shared" si="7"/>
        <v>0</v>
      </c>
      <c r="Z62" s="38">
        <f t="shared" si="8"/>
        <v>0</v>
      </c>
      <c r="AA62" s="39">
        <f t="shared" si="17"/>
        <v>0</v>
      </c>
      <c r="AB62" s="40">
        <f t="shared" si="18"/>
        <v>0</v>
      </c>
      <c r="AC62" s="67">
        <f t="shared" si="16"/>
        <v>0</v>
      </c>
      <c r="AD62" s="61">
        <f t="shared" si="10"/>
        <v>0</v>
      </c>
      <c r="AE62" s="41" t="str">
        <f t="shared" si="11"/>
        <v>-</v>
      </c>
      <c r="AF62" s="41" t="str">
        <f t="shared" si="12"/>
        <v>-</v>
      </c>
      <c r="AG62" s="42" t="str">
        <f t="shared" si="13"/>
        <v>-</v>
      </c>
    </row>
    <row r="63" spans="1:33" x14ac:dyDescent="0.25">
      <c r="A63" s="88">
        <f t="shared" si="14"/>
        <v>38</v>
      </c>
      <c r="B63" s="89"/>
      <c r="C63" s="90"/>
      <c r="D63" s="91"/>
      <c r="E63" s="92"/>
      <c r="F63" s="91"/>
      <c r="G63" s="35">
        <f t="shared" si="0"/>
        <v>0</v>
      </c>
      <c r="H63" s="91"/>
      <c r="I63" s="92"/>
      <c r="J63" s="36">
        <f t="shared" si="4"/>
        <v>0</v>
      </c>
      <c r="K63" s="101"/>
      <c r="L63" s="91"/>
      <c r="M63" s="92"/>
      <c r="N63" s="91"/>
      <c r="O63" s="71">
        <f t="shared" si="15"/>
        <v>0</v>
      </c>
      <c r="P63" s="91"/>
      <c r="Q63" s="74">
        <f t="shared" si="5"/>
        <v>0</v>
      </c>
      <c r="R63" s="36">
        <f t="shared" si="6"/>
        <v>0</v>
      </c>
      <c r="S63" s="104"/>
      <c r="T63" s="105"/>
      <c r="U63" s="37">
        <f t="shared" si="1"/>
        <v>0</v>
      </c>
      <c r="V63" s="101"/>
      <c r="W63" s="110"/>
      <c r="X63" s="110"/>
      <c r="Y63" s="60">
        <f t="shared" si="7"/>
        <v>0</v>
      </c>
      <c r="Z63" s="38">
        <f t="shared" si="8"/>
        <v>0</v>
      </c>
      <c r="AA63" s="39">
        <f t="shared" si="17"/>
        <v>0</v>
      </c>
      <c r="AB63" s="40">
        <f t="shared" si="18"/>
        <v>0</v>
      </c>
      <c r="AC63" s="67">
        <f t="shared" si="16"/>
        <v>0</v>
      </c>
      <c r="AD63" s="61">
        <f t="shared" si="10"/>
        <v>0</v>
      </c>
      <c r="AE63" s="41" t="str">
        <f t="shared" si="11"/>
        <v>-</v>
      </c>
      <c r="AF63" s="41" t="str">
        <f t="shared" si="12"/>
        <v>-</v>
      </c>
      <c r="AG63" s="42" t="str">
        <f t="shared" si="13"/>
        <v>-</v>
      </c>
    </row>
    <row r="64" spans="1:33" x14ac:dyDescent="0.25">
      <c r="A64" s="88">
        <f t="shared" si="14"/>
        <v>39</v>
      </c>
      <c r="B64" s="89"/>
      <c r="C64" s="90"/>
      <c r="D64" s="91"/>
      <c r="E64" s="92"/>
      <c r="F64" s="91"/>
      <c r="G64" s="35">
        <f t="shared" si="0"/>
        <v>0</v>
      </c>
      <c r="H64" s="91"/>
      <c r="I64" s="92"/>
      <c r="J64" s="36">
        <f t="shared" si="4"/>
        <v>0</v>
      </c>
      <c r="K64" s="101"/>
      <c r="L64" s="91"/>
      <c r="M64" s="92"/>
      <c r="N64" s="91"/>
      <c r="O64" s="71">
        <f t="shared" si="15"/>
        <v>0</v>
      </c>
      <c r="P64" s="91"/>
      <c r="Q64" s="74">
        <f t="shared" si="5"/>
        <v>0</v>
      </c>
      <c r="R64" s="36">
        <f t="shared" si="6"/>
        <v>0</v>
      </c>
      <c r="S64" s="104"/>
      <c r="T64" s="105"/>
      <c r="U64" s="37">
        <f t="shared" si="1"/>
        <v>0</v>
      </c>
      <c r="V64" s="101"/>
      <c r="W64" s="110"/>
      <c r="X64" s="110"/>
      <c r="Y64" s="60">
        <f t="shared" si="7"/>
        <v>0</v>
      </c>
      <c r="Z64" s="38">
        <f t="shared" si="8"/>
        <v>0</v>
      </c>
      <c r="AA64" s="39">
        <f t="shared" si="17"/>
        <v>0</v>
      </c>
      <c r="AB64" s="40">
        <f t="shared" si="18"/>
        <v>0</v>
      </c>
      <c r="AC64" s="67">
        <f t="shared" si="16"/>
        <v>0</v>
      </c>
      <c r="AD64" s="61">
        <f t="shared" si="10"/>
        <v>0</v>
      </c>
      <c r="AE64" s="41" t="str">
        <f t="shared" si="11"/>
        <v>-</v>
      </c>
      <c r="AF64" s="41" t="str">
        <f t="shared" si="12"/>
        <v>-</v>
      </c>
      <c r="AG64" s="42" t="str">
        <f t="shared" si="13"/>
        <v>-</v>
      </c>
    </row>
    <row r="65" spans="1:33" x14ac:dyDescent="0.25">
      <c r="A65" s="88">
        <f t="shared" si="14"/>
        <v>40</v>
      </c>
      <c r="B65" s="89"/>
      <c r="C65" s="90"/>
      <c r="D65" s="91"/>
      <c r="E65" s="92"/>
      <c r="F65" s="91"/>
      <c r="G65" s="35">
        <f t="shared" si="0"/>
        <v>0</v>
      </c>
      <c r="H65" s="91"/>
      <c r="I65" s="92"/>
      <c r="J65" s="36">
        <f t="shared" si="4"/>
        <v>0</v>
      </c>
      <c r="K65" s="101"/>
      <c r="L65" s="91"/>
      <c r="M65" s="92"/>
      <c r="N65" s="91"/>
      <c r="O65" s="71">
        <f t="shared" si="15"/>
        <v>0</v>
      </c>
      <c r="P65" s="91"/>
      <c r="Q65" s="74">
        <f t="shared" si="5"/>
        <v>0</v>
      </c>
      <c r="R65" s="36">
        <f t="shared" si="6"/>
        <v>0</v>
      </c>
      <c r="S65" s="104"/>
      <c r="T65" s="105"/>
      <c r="U65" s="37">
        <f t="shared" si="1"/>
        <v>0</v>
      </c>
      <c r="V65" s="101"/>
      <c r="W65" s="110"/>
      <c r="X65" s="110"/>
      <c r="Y65" s="60">
        <f t="shared" si="7"/>
        <v>0</v>
      </c>
      <c r="Z65" s="38">
        <f t="shared" si="8"/>
        <v>0</v>
      </c>
      <c r="AA65" s="39">
        <f t="shared" si="17"/>
        <v>0</v>
      </c>
      <c r="AB65" s="40">
        <f t="shared" si="18"/>
        <v>0</v>
      </c>
      <c r="AC65" s="67">
        <f t="shared" si="16"/>
        <v>0</v>
      </c>
      <c r="AD65" s="61">
        <f t="shared" si="10"/>
        <v>0</v>
      </c>
      <c r="AE65" s="41" t="str">
        <f t="shared" si="11"/>
        <v>-</v>
      </c>
      <c r="AF65" s="41" t="str">
        <f t="shared" si="12"/>
        <v>-</v>
      </c>
      <c r="AG65" s="42" t="str">
        <f t="shared" si="13"/>
        <v>-</v>
      </c>
    </row>
    <row r="66" spans="1:33" x14ac:dyDescent="0.25">
      <c r="A66" s="88">
        <f t="shared" si="14"/>
        <v>41</v>
      </c>
      <c r="B66" s="89"/>
      <c r="C66" s="90"/>
      <c r="D66" s="91"/>
      <c r="E66" s="92"/>
      <c r="F66" s="91"/>
      <c r="G66" s="35">
        <f t="shared" si="0"/>
        <v>0</v>
      </c>
      <c r="H66" s="91"/>
      <c r="I66" s="92"/>
      <c r="J66" s="36">
        <f t="shared" si="4"/>
        <v>0</v>
      </c>
      <c r="K66" s="101"/>
      <c r="L66" s="91"/>
      <c r="M66" s="92"/>
      <c r="N66" s="91"/>
      <c r="O66" s="71">
        <f t="shared" si="15"/>
        <v>0</v>
      </c>
      <c r="P66" s="91"/>
      <c r="Q66" s="74">
        <f t="shared" si="5"/>
        <v>0</v>
      </c>
      <c r="R66" s="36">
        <f t="shared" si="6"/>
        <v>0</v>
      </c>
      <c r="S66" s="104"/>
      <c r="T66" s="105"/>
      <c r="U66" s="37">
        <f t="shared" si="1"/>
        <v>0</v>
      </c>
      <c r="V66" s="101"/>
      <c r="W66" s="110"/>
      <c r="X66" s="110"/>
      <c r="Y66" s="60">
        <f t="shared" si="7"/>
        <v>0</v>
      </c>
      <c r="Z66" s="38">
        <f t="shared" si="8"/>
        <v>0</v>
      </c>
      <c r="AA66" s="39">
        <f t="shared" si="17"/>
        <v>0</v>
      </c>
      <c r="AB66" s="40">
        <f t="shared" si="18"/>
        <v>0</v>
      </c>
      <c r="AC66" s="67">
        <f t="shared" si="16"/>
        <v>0</v>
      </c>
      <c r="AD66" s="61">
        <f t="shared" si="10"/>
        <v>0</v>
      </c>
      <c r="AE66" s="41" t="str">
        <f t="shared" si="11"/>
        <v>-</v>
      </c>
      <c r="AF66" s="41" t="str">
        <f t="shared" si="12"/>
        <v>-</v>
      </c>
      <c r="AG66" s="42" t="str">
        <f t="shared" si="13"/>
        <v>-</v>
      </c>
    </row>
    <row r="67" spans="1:33" x14ac:dyDescent="0.25">
      <c r="A67" s="88">
        <f t="shared" si="14"/>
        <v>42</v>
      </c>
      <c r="B67" s="89"/>
      <c r="C67" s="90"/>
      <c r="D67" s="91"/>
      <c r="E67" s="92"/>
      <c r="F67" s="91"/>
      <c r="G67" s="35">
        <f t="shared" si="0"/>
        <v>0</v>
      </c>
      <c r="H67" s="91"/>
      <c r="I67" s="92"/>
      <c r="J67" s="36">
        <f t="shared" si="4"/>
        <v>0</v>
      </c>
      <c r="K67" s="101"/>
      <c r="L67" s="91"/>
      <c r="M67" s="92"/>
      <c r="N67" s="91"/>
      <c r="O67" s="71">
        <f t="shared" si="15"/>
        <v>0</v>
      </c>
      <c r="P67" s="91"/>
      <c r="Q67" s="74">
        <f t="shared" si="5"/>
        <v>0</v>
      </c>
      <c r="R67" s="36">
        <f t="shared" si="6"/>
        <v>0</v>
      </c>
      <c r="S67" s="104"/>
      <c r="T67" s="105"/>
      <c r="U67" s="37">
        <f t="shared" si="1"/>
        <v>0</v>
      </c>
      <c r="V67" s="101"/>
      <c r="W67" s="110"/>
      <c r="X67" s="110"/>
      <c r="Y67" s="60">
        <f t="shared" si="7"/>
        <v>0</v>
      </c>
      <c r="Z67" s="38">
        <f t="shared" si="8"/>
        <v>0</v>
      </c>
      <c r="AA67" s="39">
        <f t="shared" si="17"/>
        <v>0</v>
      </c>
      <c r="AB67" s="40">
        <f t="shared" si="18"/>
        <v>0</v>
      </c>
      <c r="AC67" s="67">
        <f t="shared" si="16"/>
        <v>0</v>
      </c>
      <c r="AD67" s="61">
        <f t="shared" si="10"/>
        <v>0</v>
      </c>
      <c r="AE67" s="41" t="str">
        <f t="shared" si="11"/>
        <v>-</v>
      </c>
      <c r="AF67" s="41" t="str">
        <f t="shared" si="12"/>
        <v>-</v>
      </c>
      <c r="AG67" s="42" t="str">
        <f t="shared" si="13"/>
        <v>-</v>
      </c>
    </row>
    <row r="68" spans="1:33" x14ac:dyDescent="0.25">
      <c r="A68" s="88">
        <f t="shared" si="14"/>
        <v>43</v>
      </c>
      <c r="B68" s="89"/>
      <c r="C68" s="90"/>
      <c r="D68" s="91"/>
      <c r="E68" s="92"/>
      <c r="F68" s="91"/>
      <c r="G68" s="35">
        <f t="shared" si="0"/>
        <v>0</v>
      </c>
      <c r="H68" s="91"/>
      <c r="I68" s="92"/>
      <c r="J68" s="36">
        <f t="shared" si="4"/>
        <v>0</v>
      </c>
      <c r="K68" s="101"/>
      <c r="L68" s="91"/>
      <c r="M68" s="92"/>
      <c r="N68" s="91"/>
      <c r="O68" s="71">
        <f t="shared" si="15"/>
        <v>0</v>
      </c>
      <c r="P68" s="91"/>
      <c r="Q68" s="74">
        <f t="shared" si="5"/>
        <v>0</v>
      </c>
      <c r="R68" s="36">
        <f t="shared" si="6"/>
        <v>0</v>
      </c>
      <c r="S68" s="104"/>
      <c r="T68" s="105"/>
      <c r="U68" s="37">
        <f t="shared" si="1"/>
        <v>0</v>
      </c>
      <c r="V68" s="101"/>
      <c r="W68" s="110"/>
      <c r="X68" s="110"/>
      <c r="Y68" s="60">
        <f t="shared" si="7"/>
        <v>0</v>
      </c>
      <c r="Z68" s="38">
        <f t="shared" si="8"/>
        <v>0</v>
      </c>
      <c r="AA68" s="39">
        <f t="shared" si="17"/>
        <v>0</v>
      </c>
      <c r="AB68" s="40">
        <f t="shared" si="18"/>
        <v>0</v>
      </c>
      <c r="AC68" s="67">
        <f t="shared" si="16"/>
        <v>0</v>
      </c>
      <c r="AD68" s="61">
        <f t="shared" si="10"/>
        <v>0</v>
      </c>
      <c r="AE68" s="41" t="str">
        <f t="shared" si="11"/>
        <v>-</v>
      </c>
      <c r="AF68" s="41" t="str">
        <f t="shared" si="12"/>
        <v>-</v>
      </c>
      <c r="AG68" s="42" t="str">
        <f t="shared" si="13"/>
        <v>-</v>
      </c>
    </row>
    <row r="69" spans="1:33" x14ac:dyDescent="0.25">
      <c r="A69" s="88">
        <f t="shared" si="14"/>
        <v>44</v>
      </c>
      <c r="B69" s="89"/>
      <c r="C69" s="90"/>
      <c r="D69" s="91"/>
      <c r="E69" s="92"/>
      <c r="F69" s="91"/>
      <c r="G69" s="35">
        <f t="shared" si="0"/>
        <v>0</v>
      </c>
      <c r="H69" s="91"/>
      <c r="I69" s="92"/>
      <c r="J69" s="36">
        <f t="shared" si="4"/>
        <v>0</v>
      </c>
      <c r="K69" s="101"/>
      <c r="L69" s="91"/>
      <c r="M69" s="92"/>
      <c r="N69" s="91"/>
      <c r="O69" s="71">
        <f t="shared" si="15"/>
        <v>0</v>
      </c>
      <c r="P69" s="91"/>
      <c r="Q69" s="74">
        <f t="shared" si="5"/>
        <v>0</v>
      </c>
      <c r="R69" s="36">
        <f t="shared" si="6"/>
        <v>0</v>
      </c>
      <c r="S69" s="104"/>
      <c r="T69" s="105"/>
      <c r="U69" s="37">
        <f t="shared" si="1"/>
        <v>0</v>
      </c>
      <c r="V69" s="101"/>
      <c r="W69" s="110"/>
      <c r="X69" s="110"/>
      <c r="Y69" s="60">
        <f t="shared" si="7"/>
        <v>0</v>
      </c>
      <c r="Z69" s="38">
        <f t="shared" si="8"/>
        <v>0</v>
      </c>
      <c r="AA69" s="39">
        <f t="shared" si="17"/>
        <v>0</v>
      </c>
      <c r="AB69" s="40">
        <f t="shared" si="18"/>
        <v>0</v>
      </c>
      <c r="AC69" s="67">
        <f t="shared" si="16"/>
        <v>0</v>
      </c>
      <c r="AD69" s="61">
        <f t="shared" si="10"/>
        <v>0</v>
      </c>
      <c r="AE69" s="41" t="str">
        <f t="shared" si="11"/>
        <v>-</v>
      </c>
      <c r="AF69" s="41" t="str">
        <f t="shared" si="12"/>
        <v>-</v>
      </c>
      <c r="AG69" s="42" t="str">
        <f t="shared" si="13"/>
        <v>-</v>
      </c>
    </row>
    <row r="70" spans="1:33" x14ac:dyDescent="0.25">
      <c r="A70" s="88">
        <f t="shared" si="14"/>
        <v>45</v>
      </c>
      <c r="B70" s="89"/>
      <c r="C70" s="90"/>
      <c r="D70" s="91"/>
      <c r="E70" s="92"/>
      <c r="F70" s="91"/>
      <c r="G70" s="35">
        <f t="shared" si="0"/>
        <v>0</v>
      </c>
      <c r="H70" s="91"/>
      <c r="I70" s="92"/>
      <c r="J70" s="36">
        <f t="shared" si="4"/>
        <v>0</v>
      </c>
      <c r="K70" s="101"/>
      <c r="L70" s="91"/>
      <c r="M70" s="92"/>
      <c r="N70" s="91"/>
      <c r="O70" s="71">
        <f t="shared" si="15"/>
        <v>0</v>
      </c>
      <c r="P70" s="91"/>
      <c r="Q70" s="74">
        <f t="shared" si="5"/>
        <v>0</v>
      </c>
      <c r="R70" s="36">
        <f t="shared" si="6"/>
        <v>0</v>
      </c>
      <c r="S70" s="104"/>
      <c r="T70" s="105"/>
      <c r="U70" s="37">
        <f t="shared" si="1"/>
        <v>0</v>
      </c>
      <c r="V70" s="101"/>
      <c r="W70" s="110"/>
      <c r="X70" s="110"/>
      <c r="Y70" s="60">
        <f t="shared" si="7"/>
        <v>0</v>
      </c>
      <c r="Z70" s="38">
        <f t="shared" si="8"/>
        <v>0</v>
      </c>
      <c r="AA70" s="39">
        <f t="shared" si="17"/>
        <v>0</v>
      </c>
      <c r="AB70" s="40">
        <f t="shared" si="18"/>
        <v>0</v>
      </c>
      <c r="AC70" s="67">
        <f t="shared" si="16"/>
        <v>0</v>
      </c>
      <c r="AD70" s="61">
        <f t="shared" si="10"/>
        <v>0</v>
      </c>
      <c r="AE70" s="41" t="str">
        <f t="shared" si="11"/>
        <v>-</v>
      </c>
      <c r="AF70" s="41" t="str">
        <f t="shared" si="12"/>
        <v>-</v>
      </c>
      <c r="AG70" s="42" t="str">
        <f t="shared" si="13"/>
        <v>-</v>
      </c>
    </row>
    <row r="71" spans="1:33" x14ac:dyDescent="0.25">
      <c r="A71" s="88">
        <f t="shared" si="14"/>
        <v>46</v>
      </c>
      <c r="B71" s="89"/>
      <c r="C71" s="90"/>
      <c r="D71" s="91"/>
      <c r="E71" s="92"/>
      <c r="F71" s="91"/>
      <c r="G71" s="35">
        <f t="shared" si="0"/>
        <v>0</v>
      </c>
      <c r="H71" s="91"/>
      <c r="I71" s="92"/>
      <c r="J71" s="36">
        <f t="shared" si="4"/>
        <v>0</v>
      </c>
      <c r="K71" s="101"/>
      <c r="L71" s="91"/>
      <c r="M71" s="92"/>
      <c r="N71" s="91"/>
      <c r="O71" s="71">
        <f t="shared" si="15"/>
        <v>0</v>
      </c>
      <c r="P71" s="91"/>
      <c r="Q71" s="74">
        <f t="shared" si="5"/>
        <v>0</v>
      </c>
      <c r="R71" s="36">
        <f t="shared" si="6"/>
        <v>0</v>
      </c>
      <c r="S71" s="104"/>
      <c r="T71" s="105"/>
      <c r="U71" s="37">
        <f t="shared" si="1"/>
        <v>0</v>
      </c>
      <c r="V71" s="101"/>
      <c r="W71" s="110"/>
      <c r="X71" s="110"/>
      <c r="Y71" s="60">
        <f t="shared" si="7"/>
        <v>0</v>
      </c>
      <c r="Z71" s="38">
        <f t="shared" si="8"/>
        <v>0</v>
      </c>
      <c r="AA71" s="39">
        <f t="shared" si="17"/>
        <v>0</v>
      </c>
      <c r="AB71" s="40">
        <f t="shared" si="18"/>
        <v>0</v>
      </c>
      <c r="AC71" s="67">
        <f t="shared" si="16"/>
        <v>0</v>
      </c>
      <c r="AD71" s="61">
        <f t="shared" si="10"/>
        <v>0</v>
      </c>
      <c r="AE71" s="41" t="str">
        <f t="shared" si="11"/>
        <v>-</v>
      </c>
      <c r="AF71" s="41" t="str">
        <f t="shared" si="12"/>
        <v>-</v>
      </c>
      <c r="AG71" s="42" t="str">
        <f t="shared" si="13"/>
        <v>-</v>
      </c>
    </row>
    <row r="72" spans="1:33" x14ac:dyDescent="0.25">
      <c r="A72" s="88">
        <f t="shared" si="14"/>
        <v>47</v>
      </c>
      <c r="B72" s="89"/>
      <c r="C72" s="90"/>
      <c r="D72" s="91"/>
      <c r="E72" s="92"/>
      <c r="F72" s="91"/>
      <c r="G72" s="35">
        <f t="shared" si="0"/>
        <v>0</v>
      </c>
      <c r="H72" s="91"/>
      <c r="I72" s="92"/>
      <c r="J72" s="36">
        <f t="shared" si="4"/>
        <v>0</v>
      </c>
      <c r="K72" s="101"/>
      <c r="L72" s="91"/>
      <c r="M72" s="92"/>
      <c r="N72" s="91"/>
      <c r="O72" s="71">
        <f t="shared" si="15"/>
        <v>0</v>
      </c>
      <c r="P72" s="91"/>
      <c r="Q72" s="74">
        <f t="shared" si="5"/>
        <v>0</v>
      </c>
      <c r="R72" s="36">
        <f t="shared" si="6"/>
        <v>0</v>
      </c>
      <c r="S72" s="104"/>
      <c r="T72" s="105"/>
      <c r="U72" s="37">
        <f t="shared" si="1"/>
        <v>0</v>
      </c>
      <c r="V72" s="101"/>
      <c r="W72" s="110"/>
      <c r="X72" s="110"/>
      <c r="Y72" s="60">
        <f t="shared" si="7"/>
        <v>0</v>
      </c>
      <c r="Z72" s="38">
        <f t="shared" si="8"/>
        <v>0</v>
      </c>
      <c r="AA72" s="39">
        <f t="shared" si="17"/>
        <v>0</v>
      </c>
      <c r="AB72" s="40">
        <f t="shared" si="18"/>
        <v>0</v>
      </c>
      <c r="AC72" s="67">
        <f t="shared" si="16"/>
        <v>0</v>
      </c>
      <c r="AD72" s="61">
        <f t="shared" si="10"/>
        <v>0</v>
      </c>
      <c r="AE72" s="41" t="str">
        <f t="shared" si="11"/>
        <v>-</v>
      </c>
      <c r="AF72" s="41" t="str">
        <f t="shared" si="12"/>
        <v>-</v>
      </c>
      <c r="AG72" s="42" t="str">
        <f t="shared" si="13"/>
        <v>-</v>
      </c>
    </row>
    <row r="73" spans="1:33" x14ac:dyDescent="0.25">
      <c r="A73" s="88">
        <f t="shared" si="14"/>
        <v>48</v>
      </c>
      <c r="B73" s="89"/>
      <c r="C73" s="90"/>
      <c r="D73" s="91"/>
      <c r="E73" s="92"/>
      <c r="F73" s="91"/>
      <c r="G73" s="35">
        <f t="shared" si="0"/>
        <v>0</v>
      </c>
      <c r="H73" s="91"/>
      <c r="I73" s="92"/>
      <c r="J73" s="36">
        <f t="shared" si="4"/>
        <v>0</v>
      </c>
      <c r="K73" s="101"/>
      <c r="L73" s="91"/>
      <c r="M73" s="92"/>
      <c r="N73" s="91"/>
      <c r="O73" s="71">
        <f t="shared" si="15"/>
        <v>0</v>
      </c>
      <c r="P73" s="91"/>
      <c r="Q73" s="74">
        <f t="shared" si="5"/>
        <v>0</v>
      </c>
      <c r="R73" s="36">
        <f t="shared" si="6"/>
        <v>0</v>
      </c>
      <c r="S73" s="104"/>
      <c r="T73" s="105"/>
      <c r="U73" s="37">
        <f t="shared" si="1"/>
        <v>0</v>
      </c>
      <c r="V73" s="101"/>
      <c r="W73" s="110"/>
      <c r="X73" s="110"/>
      <c r="Y73" s="60">
        <f t="shared" si="7"/>
        <v>0</v>
      </c>
      <c r="Z73" s="38">
        <f t="shared" si="8"/>
        <v>0</v>
      </c>
      <c r="AA73" s="39">
        <f t="shared" si="17"/>
        <v>0</v>
      </c>
      <c r="AB73" s="40">
        <f t="shared" si="18"/>
        <v>0</v>
      </c>
      <c r="AC73" s="67">
        <f t="shared" si="16"/>
        <v>0</v>
      </c>
      <c r="AD73" s="61">
        <f t="shared" si="10"/>
        <v>0</v>
      </c>
      <c r="AE73" s="41" t="str">
        <f t="shared" si="11"/>
        <v>-</v>
      </c>
      <c r="AF73" s="41" t="str">
        <f t="shared" si="12"/>
        <v>-</v>
      </c>
      <c r="AG73" s="42" t="str">
        <f t="shared" si="13"/>
        <v>-</v>
      </c>
    </row>
    <row r="74" spans="1:33" x14ac:dyDescent="0.25">
      <c r="A74" s="88">
        <f t="shared" si="14"/>
        <v>49</v>
      </c>
      <c r="B74" s="89"/>
      <c r="C74" s="90"/>
      <c r="D74" s="91"/>
      <c r="E74" s="92"/>
      <c r="F74" s="91"/>
      <c r="G74" s="35">
        <f>ROUND(F74*E74,2)/1000</f>
        <v>0</v>
      </c>
      <c r="H74" s="91"/>
      <c r="I74" s="92"/>
      <c r="J74" s="36">
        <f>I74*G74</f>
        <v>0</v>
      </c>
      <c r="K74" s="101"/>
      <c r="L74" s="91"/>
      <c r="M74" s="92"/>
      <c r="N74" s="91"/>
      <c r="O74" s="71">
        <f>ROUND(N74*M74,2)/1000</f>
        <v>0</v>
      </c>
      <c r="P74" s="91"/>
      <c r="Q74" s="74">
        <f t="shared" si="5"/>
        <v>0</v>
      </c>
      <c r="R74" s="36">
        <f t="shared" si="6"/>
        <v>0</v>
      </c>
      <c r="S74" s="104"/>
      <c r="T74" s="105"/>
      <c r="U74" s="37">
        <f t="shared" si="1"/>
        <v>0</v>
      </c>
      <c r="V74" s="101"/>
      <c r="W74" s="110"/>
      <c r="X74" s="110"/>
      <c r="Y74" s="60">
        <f t="shared" si="7"/>
        <v>0</v>
      </c>
      <c r="Z74" s="38">
        <f t="shared" si="8"/>
        <v>0</v>
      </c>
      <c r="AA74" s="39">
        <f t="shared" si="17"/>
        <v>0</v>
      </c>
      <c r="AB74" s="40">
        <f t="shared" si="18"/>
        <v>0</v>
      </c>
      <c r="AC74" s="67">
        <f t="shared" si="16"/>
        <v>0</v>
      </c>
      <c r="AD74" s="61">
        <f t="shared" si="10"/>
        <v>0</v>
      </c>
      <c r="AE74" s="41" t="str">
        <f t="shared" si="11"/>
        <v>-</v>
      </c>
      <c r="AF74" s="41" t="str">
        <f t="shared" si="12"/>
        <v>-</v>
      </c>
      <c r="AG74" s="42" t="str">
        <f t="shared" si="13"/>
        <v>-</v>
      </c>
    </row>
    <row r="75" spans="1:33" ht="15.75" collapsed="1" thickBot="1" x14ac:dyDescent="0.3">
      <c r="A75" s="93">
        <f t="shared" si="14"/>
        <v>50</v>
      </c>
      <c r="B75" s="94"/>
      <c r="C75" s="95"/>
      <c r="D75" s="96"/>
      <c r="E75" s="97"/>
      <c r="F75" s="96"/>
      <c r="G75" s="43">
        <f>ROUND(F75*E75,2)/1000</f>
        <v>0</v>
      </c>
      <c r="H75" s="96"/>
      <c r="I75" s="97"/>
      <c r="J75" s="44">
        <f>I75*G75</f>
        <v>0</v>
      </c>
      <c r="K75" s="102"/>
      <c r="L75" s="96"/>
      <c r="M75" s="97"/>
      <c r="N75" s="96"/>
      <c r="O75" s="72">
        <f>ROUND(N75*M75,2)/1000</f>
        <v>0</v>
      </c>
      <c r="P75" s="96"/>
      <c r="Q75" s="75">
        <f t="shared" si="5"/>
        <v>0</v>
      </c>
      <c r="R75" s="44">
        <f t="shared" si="6"/>
        <v>0</v>
      </c>
      <c r="S75" s="106"/>
      <c r="T75" s="107"/>
      <c r="U75" s="45">
        <f t="shared" si="1"/>
        <v>0</v>
      </c>
      <c r="V75" s="102"/>
      <c r="W75" s="111"/>
      <c r="X75" s="111"/>
      <c r="Y75" s="63">
        <f t="shared" si="7"/>
        <v>0</v>
      </c>
      <c r="Z75" s="46">
        <f t="shared" si="8"/>
        <v>0</v>
      </c>
      <c r="AA75" s="47">
        <f t="shared" si="17"/>
        <v>0</v>
      </c>
      <c r="AB75" s="48">
        <f t="shared" si="18"/>
        <v>0</v>
      </c>
      <c r="AC75" s="83">
        <f t="shared" si="16"/>
        <v>0</v>
      </c>
      <c r="AD75" s="70">
        <f t="shared" si="10"/>
        <v>0</v>
      </c>
      <c r="AE75" s="49" t="str">
        <f t="shared" si="11"/>
        <v>-</v>
      </c>
      <c r="AF75" s="49" t="str">
        <f t="shared" si="12"/>
        <v>-</v>
      </c>
      <c r="AG75" s="50" t="str">
        <f t="shared" si="13"/>
        <v>-</v>
      </c>
    </row>
    <row r="76" spans="1:33" x14ac:dyDescent="0.25">
      <c r="A76" s="88">
        <f>A75+1</f>
        <v>51</v>
      </c>
      <c r="B76" s="89"/>
      <c r="C76" s="98"/>
      <c r="D76" s="99"/>
      <c r="E76" s="100"/>
      <c r="F76" s="99"/>
      <c r="G76" s="51">
        <f>ROUND(F76*E76,2)/1000</f>
        <v>0</v>
      </c>
      <c r="H76" s="99"/>
      <c r="I76" s="100"/>
      <c r="J76" s="52">
        <f>I76*G76</f>
        <v>0</v>
      </c>
      <c r="K76" s="103"/>
      <c r="L76" s="99"/>
      <c r="M76" s="100"/>
      <c r="N76" s="99"/>
      <c r="O76" s="73">
        <f>ROUND(N76*M76,2)/1000</f>
        <v>0</v>
      </c>
      <c r="P76" s="99"/>
      <c r="Q76" s="76">
        <f t="shared" si="5"/>
        <v>0</v>
      </c>
      <c r="R76" s="52">
        <f>Q76*O76</f>
        <v>0</v>
      </c>
      <c r="S76" s="108"/>
      <c r="T76" s="109"/>
      <c r="U76" s="53">
        <f t="shared" si="1"/>
        <v>0</v>
      </c>
      <c r="V76" s="101"/>
      <c r="W76" s="110"/>
      <c r="X76" s="110"/>
      <c r="Y76" s="62">
        <f t="shared" si="7"/>
        <v>0</v>
      </c>
      <c r="Z76" s="68">
        <f t="shared" ref="Z76:Z89" si="19">(V76/4)*(G76-O76)</f>
        <v>0</v>
      </c>
      <c r="AA76" s="39">
        <f t="shared" si="17"/>
        <v>0</v>
      </c>
      <c r="AB76" s="80">
        <f t="shared" si="18"/>
        <v>0</v>
      </c>
      <c r="AC76" s="84">
        <f t="shared" si="16"/>
        <v>0</v>
      </c>
      <c r="AD76" s="82">
        <f t="shared" si="10"/>
        <v>0</v>
      </c>
      <c r="AE76" s="86" t="str">
        <f t="shared" si="11"/>
        <v>-</v>
      </c>
      <c r="AF76" s="54" t="str">
        <f t="shared" si="12"/>
        <v>-</v>
      </c>
      <c r="AG76" s="55" t="str">
        <f t="shared" si="13"/>
        <v>-</v>
      </c>
    </row>
    <row r="77" spans="1:33" x14ac:dyDescent="0.25">
      <c r="A77" s="88">
        <f>A76+1</f>
        <v>52</v>
      </c>
      <c r="B77" s="89"/>
      <c r="C77" s="90"/>
      <c r="D77" s="91"/>
      <c r="E77" s="92"/>
      <c r="F77" s="91"/>
      <c r="G77" s="35">
        <f t="shared" ref="G77:G125" si="20">ROUND(F77*E77,2)/1000</f>
        <v>0</v>
      </c>
      <c r="H77" s="91"/>
      <c r="I77" s="92"/>
      <c r="J77" s="36">
        <f t="shared" ref="J77:J125" si="21">I77*G77</f>
        <v>0</v>
      </c>
      <c r="K77" s="101"/>
      <c r="L77" s="91"/>
      <c r="M77" s="92"/>
      <c r="N77" s="91"/>
      <c r="O77" s="71">
        <f t="shared" ref="O77:O125" si="22">ROUND(N77*M77,2)/1000</f>
        <v>0</v>
      </c>
      <c r="P77" s="91"/>
      <c r="Q77" s="74">
        <f t="shared" si="5"/>
        <v>0</v>
      </c>
      <c r="R77" s="36">
        <f t="shared" ref="R77:R125" si="23">Q77*O77</f>
        <v>0</v>
      </c>
      <c r="S77" s="104"/>
      <c r="T77" s="105"/>
      <c r="U77" s="37">
        <f t="shared" si="1"/>
        <v>0</v>
      </c>
      <c r="V77" s="101"/>
      <c r="W77" s="110"/>
      <c r="X77" s="110"/>
      <c r="Y77" s="60">
        <f t="shared" si="7"/>
        <v>0</v>
      </c>
      <c r="Z77" s="38">
        <f t="shared" si="19"/>
        <v>0</v>
      </c>
      <c r="AA77" s="39">
        <f t="shared" si="17"/>
        <v>0</v>
      </c>
      <c r="AB77" s="80">
        <f t="shared" si="18"/>
        <v>0</v>
      </c>
      <c r="AC77" s="85">
        <f t="shared" si="16"/>
        <v>0</v>
      </c>
      <c r="AD77" s="82">
        <f t="shared" si="10"/>
        <v>0</v>
      </c>
      <c r="AE77" s="41" t="str">
        <f t="shared" si="11"/>
        <v>-</v>
      </c>
      <c r="AF77" s="41" t="str">
        <f t="shared" si="12"/>
        <v>-</v>
      </c>
      <c r="AG77" s="42" t="str">
        <f t="shared" si="13"/>
        <v>-</v>
      </c>
    </row>
    <row r="78" spans="1:33" x14ac:dyDescent="0.25">
      <c r="A78" s="88">
        <f t="shared" ref="A78:A125" si="24">A77+1</f>
        <v>53</v>
      </c>
      <c r="B78" s="89"/>
      <c r="C78" s="90"/>
      <c r="D78" s="91"/>
      <c r="E78" s="92"/>
      <c r="F78" s="91"/>
      <c r="G78" s="35">
        <f t="shared" si="20"/>
        <v>0</v>
      </c>
      <c r="H78" s="91"/>
      <c r="I78" s="92"/>
      <c r="J78" s="36">
        <f t="shared" si="21"/>
        <v>0</v>
      </c>
      <c r="K78" s="101"/>
      <c r="L78" s="91"/>
      <c r="M78" s="92"/>
      <c r="N78" s="91"/>
      <c r="O78" s="71">
        <f t="shared" si="22"/>
        <v>0</v>
      </c>
      <c r="P78" s="91"/>
      <c r="Q78" s="74">
        <f t="shared" si="5"/>
        <v>0</v>
      </c>
      <c r="R78" s="36">
        <f t="shared" si="23"/>
        <v>0</v>
      </c>
      <c r="S78" s="104"/>
      <c r="T78" s="105"/>
      <c r="U78" s="37">
        <f t="shared" si="1"/>
        <v>0</v>
      </c>
      <c r="V78" s="101"/>
      <c r="W78" s="110"/>
      <c r="X78" s="110"/>
      <c r="Y78" s="60">
        <f t="shared" si="7"/>
        <v>0</v>
      </c>
      <c r="Z78" s="38">
        <f t="shared" si="19"/>
        <v>0</v>
      </c>
      <c r="AA78" s="39">
        <f t="shared" si="17"/>
        <v>0</v>
      </c>
      <c r="AB78" s="80">
        <f t="shared" si="18"/>
        <v>0</v>
      </c>
      <c r="AC78" s="85">
        <f t="shared" si="16"/>
        <v>0</v>
      </c>
      <c r="AD78" s="82">
        <f t="shared" si="10"/>
        <v>0</v>
      </c>
      <c r="AE78" s="41" t="str">
        <f t="shared" si="11"/>
        <v>-</v>
      </c>
      <c r="AF78" s="41" t="str">
        <f t="shared" si="12"/>
        <v>-</v>
      </c>
      <c r="AG78" s="42" t="str">
        <f t="shared" si="13"/>
        <v>-</v>
      </c>
    </row>
    <row r="79" spans="1:33" x14ac:dyDescent="0.25">
      <c r="A79" s="88">
        <f t="shared" si="24"/>
        <v>54</v>
      </c>
      <c r="B79" s="89"/>
      <c r="C79" s="90"/>
      <c r="D79" s="91"/>
      <c r="E79" s="92"/>
      <c r="F79" s="91"/>
      <c r="G79" s="35">
        <f t="shared" si="20"/>
        <v>0</v>
      </c>
      <c r="H79" s="91"/>
      <c r="I79" s="92"/>
      <c r="J79" s="36">
        <f t="shared" si="21"/>
        <v>0</v>
      </c>
      <c r="K79" s="101"/>
      <c r="L79" s="91"/>
      <c r="M79" s="92"/>
      <c r="N79" s="91"/>
      <c r="O79" s="71">
        <f t="shared" si="22"/>
        <v>0</v>
      </c>
      <c r="P79" s="91"/>
      <c r="Q79" s="74">
        <f t="shared" si="5"/>
        <v>0</v>
      </c>
      <c r="R79" s="36">
        <f t="shared" si="23"/>
        <v>0</v>
      </c>
      <c r="S79" s="104"/>
      <c r="T79" s="105"/>
      <c r="U79" s="37">
        <f t="shared" si="1"/>
        <v>0</v>
      </c>
      <c r="V79" s="101"/>
      <c r="W79" s="110"/>
      <c r="X79" s="110"/>
      <c r="Y79" s="60">
        <f t="shared" si="7"/>
        <v>0</v>
      </c>
      <c r="Z79" s="38">
        <f t="shared" si="19"/>
        <v>0</v>
      </c>
      <c r="AA79" s="39">
        <f t="shared" si="17"/>
        <v>0</v>
      </c>
      <c r="AB79" s="80">
        <f t="shared" si="18"/>
        <v>0</v>
      </c>
      <c r="AC79" s="85">
        <f t="shared" si="16"/>
        <v>0</v>
      </c>
      <c r="AD79" s="82">
        <f t="shared" si="10"/>
        <v>0</v>
      </c>
      <c r="AE79" s="41" t="str">
        <f t="shared" si="11"/>
        <v>-</v>
      </c>
      <c r="AF79" s="41" t="str">
        <f t="shared" si="12"/>
        <v>-</v>
      </c>
      <c r="AG79" s="42" t="str">
        <f t="shared" si="13"/>
        <v>-</v>
      </c>
    </row>
    <row r="80" spans="1:33" x14ac:dyDescent="0.25">
      <c r="A80" s="88">
        <f t="shared" si="24"/>
        <v>55</v>
      </c>
      <c r="B80" s="89"/>
      <c r="C80" s="90"/>
      <c r="D80" s="91"/>
      <c r="E80" s="92"/>
      <c r="F80" s="91"/>
      <c r="G80" s="35">
        <f t="shared" si="20"/>
        <v>0</v>
      </c>
      <c r="H80" s="91"/>
      <c r="I80" s="92"/>
      <c r="J80" s="36">
        <f t="shared" si="21"/>
        <v>0</v>
      </c>
      <c r="K80" s="101"/>
      <c r="L80" s="91"/>
      <c r="M80" s="92"/>
      <c r="N80" s="91"/>
      <c r="O80" s="71">
        <f t="shared" si="22"/>
        <v>0</v>
      </c>
      <c r="P80" s="91"/>
      <c r="Q80" s="74">
        <f t="shared" si="5"/>
        <v>0</v>
      </c>
      <c r="R80" s="36">
        <f t="shared" si="23"/>
        <v>0</v>
      </c>
      <c r="S80" s="104"/>
      <c r="T80" s="105"/>
      <c r="U80" s="37">
        <f t="shared" si="1"/>
        <v>0</v>
      </c>
      <c r="V80" s="101"/>
      <c r="W80" s="110"/>
      <c r="X80" s="110"/>
      <c r="Y80" s="60">
        <f t="shared" si="7"/>
        <v>0</v>
      </c>
      <c r="Z80" s="38">
        <f t="shared" si="19"/>
        <v>0</v>
      </c>
      <c r="AA80" s="39">
        <f t="shared" si="17"/>
        <v>0</v>
      </c>
      <c r="AB80" s="80">
        <f t="shared" si="18"/>
        <v>0</v>
      </c>
      <c r="AC80" s="85">
        <f t="shared" si="16"/>
        <v>0</v>
      </c>
      <c r="AD80" s="82">
        <f t="shared" si="10"/>
        <v>0</v>
      </c>
      <c r="AE80" s="41" t="str">
        <f t="shared" si="11"/>
        <v>-</v>
      </c>
      <c r="AF80" s="41" t="str">
        <f t="shared" si="12"/>
        <v>-</v>
      </c>
      <c r="AG80" s="42" t="str">
        <f t="shared" si="13"/>
        <v>-</v>
      </c>
    </row>
    <row r="81" spans="1:33" x14ac:dyDescent="0.25">
      <c r="A81" s="88">
        <f t="shared" si="24"/>
        <v>56</v>
      </c>
      <c r="B81" s="89"/>
      <c r="C81" s="90"/>
      <c r="D81" s="91"/>
      <c r="E81" s="92"/>
      <c r="F81" s="91"/>
      <c r="G81" s="35">
        <f t="shared" si="20"/>
        <v>0</v>
      </c>
      <c r="H81" s="91"/>
      <c r="I81" s="92"/>
      <c r="J81" s="36">
        <f t="shared" si="21"/>
        <v>0</v>
      </c>
      <c r="K81" s="101"/>
      <c r="L81" s="91"/>
      <c r="M81" s="92"/>
      <c r="N81" s="91"/>
      <c r="O81" s="71">
        <f t="shared" si="22"/>
        <v>0</v>
      </c>
      <c r="P81" s="91"/>
      <c r="Q81" s="74">
        <f t="shared" si="5"/>
        <v>0</v>
      </c>
      <c r="R81" s="36">
        <f t="shared" si="23"/>
        <v>0</v>
      </c>
      <c r="S81" s="104"/>
      <c r="T81" s="105"/>
      <c r="U81" s="37">
        <f t="shared" si="1"/>
        <v>0</v>
      </c>
      <c r="V81" s="101"/>
      <c r="W81" s="110"/>
      <c r="X81" s="110"/>
      <c r="Y81" s="60">
        <f t="shared" si="7"/>
        <v>0</v>
      </c>
      <c r="Z81" s="38">
        <f t="shared" si="19"/>
        <v>0</v>
      </c>
      <c r="AA81" s="39">
        <f t="shared" si="17"/>
        <v>0</v>
      </c>
      <c r="AB81" s="80">
        <f t="shared" si="18"/>
        <v>0</v>
      </c>
      <c r="AC81" s="85">
        <f t="shared" si="16"/>
        <v>0</v>
      </c>
      <c r="AD81" s="82">
        <f t="shared" si="10"/>
        <v>0</v>
      </c>
      <c r="AE81" s="41" t="str">
        <f t="shared" si="11"/>
        <v>-</v>
      </c>
      <c r="AF81" s="41" t="str">
        <f t="shared" si="12"/>
        <v>-</v>
      </c>
      <c r="AG81" s="42" t="str">
        <f t="shared" si="13"/>
        <v>-</v>
      </c>
    </row>
    <row r="82" spans="1:33" x14ac:dyDescent="0.25">
      <c r="A82" s="88">
        <f t="shared" si="24"/>
        <v>57</v>
      </c>
      <c r="B82" s="89"/>
      <c r="C82" s="90"/>
      <c r="D82" s="91"/>
      <c r="E82" s="92"/>
      <c r="F82" s="91"/>
      <c r="G82" s="35">
        <f t="shared" si="20"/>
        <v>0</v>
      </c>
      <c r="H82" s="91"/>
      <c r="I82" s="92"/>
      <c r="J82" s="36">
        <f t="shared" si="21"/>
        <v>0</v>
      </c>
      <c r="K82" s="101"/>
      <c r="L82" s="91"/>
      <c r="M82" s="92"/>
      <c r="N82" s="91"/>
      <c r="O82" s="71">
        <f t="shared" si="22"/>
        <v>0</v>
      </c>
      <c r="P82" s="91"/>
      <c r="Q82" s="74">
        <f t="shared" si="5"/>
        <v>0</v>
      </c>
      <c r="R82" s="36">
        <f t="shared" si="23"/>
        <v>0</v>
      </c>
      <c r="S82" s="104"/>
      <c r="T82" s="105"/>
      <c r="U82" s="37">
        <f t="shared" si="1"/>
        <v>0</v>
      </c>
      <c r="V82" s="101"/>
      <c r="W82" s="110"/>
      <c r="X82" s="110"/>
      <c r="Y82" s="60">
        <f t="shared" si="7"/>
        <v>0</v>
      </c>
      <c r="Z82" s="38">
        <f t="shared" si="19"/>
        <v>0</v>
      </c>
      <c r="AA82" s="39">
        <f t="shared" si="17"/>
        <v>0</v>
      </c>
      <c r="AB82" s="80">
        <f t="shared" si="18"/>
        <v>0</v>
      </c>
      <c r="AC82" s="85">
        <f t="shared" si="16"/>
        <v>0</v>
      </c>
      <c r="AD82" s="82">
        <f t="shared" si="10"/>
        <v>0</v>
      </c>
      <c r="AE82" s="41" t="str">
        <f t="shared" si="11"/>
        <v>-</v>
      </c>
      <c r="AF82" s="41" t="str">
        <f t="shared" si="12"/>
        <v>-</v>
      </c>
      <c r="AG82" s="42" t="str">
        <f t="shared" si="13"/>
        <v>-</v>
      </c>
    </row>
    <row r="83" spans="1:33" x14ac:dyDescent="0.25">
      <c r="A83" s="88">
        <f t="shared" si="24"/>
        <v>58</v>
      </c>
      <c r="B83" s="89"/>
      <c r="C83" s="90"/>
      <c r="D83" s="91"/>
      <c r="E83" s="92"/>
      <c r="F83" s="91"/>
      <c r="G83" s="35">
        <f t="shared" si="20"/>
        <v>0</v>
      </c>
      <c r="H83" s="91"/>
      <c r="I83" s="92"/>
      <c r="J83" s="36">
        <f t="shared" si="21"/>
        <v>0</v>
      </c>
      <c r="K83" s="101"/>
      <c r="L83" s="91"/>
      <c r="M83" s="92"/>
      <c r="N83" s="91"/>
      <c r="O83" s="71">
        <f t="shared" si="22"/>
        <v>0</v>
      </c>
      <c r="P83" s="91"/>
      <c r="Q83" s="74">
        <f t="shared" si="5"/>
        <v>0</v>
      </c>
      <c r="R83" s="36">
        <f t="shared" si="23"/>
        <v>0</v>
      </c>
      <c r="S83" s="104"/>
      <c r="T83" s="105"/>
      <c r="U83" s="37">
        <f t="shared" si="1"/>
        <v>0</v>
      </c>
      <c r="V83" s="101"/>
      <c r="W83" s="110"/>
      <c r="X83" s="110"/>
      <c r="Y83" s="60">
        <f t="shared" si="7"/>
        <v>0</v>
      </c>
      <c r="Z83" s="38">
        <f t="shared" si="19"/>
        <v>0</v>
      </c>
      <c r="AA83" s="39">
        <f t="shared" si="17"/>
        <v>0</v>
      </c>
      <c r="AB83" s="80">
        <f t="shared" si="18"/>
        <v>0</v>
      </c>
      <c r="AC83" s="85">
        <f t="shared" si="16"/>
        <v>0</v>
      </c>
      <c r="AD83" s="82">
        <f t="shared" si="10"/>
        <v>0</v>
      </c>
      <c r="AE83" s="41" t="str">
        <f t="shared" si="11"/>
        <v>-</v>
      </c>
      <c r="AF83" s="41" t="str">
        <f t="shared" si="12"/>
        <v>-</v>
      </c>
      <c r="AG83" s="42" t="str">
        <f t="shared" si="13"/>
        <v>-</v>
      </c>
    </row>
    <row r="84" spans="1:33" x14ac:dyDescent="0.25">
      <c r="A84" s="88">
        <f t="shared" si="24"/>
        <v>59</v>
      </c>
      <c r="B84" s="89"/>
      <c r="C84" s="90"/>
      <c r="D84" s="91"/>
      <c r="E84" s="92"/>
      <c r="F84" s="91"/>
      <c r="G84" s="35">
        <f t="shared" si="20"/>
        <v>0</v>
      </c>
      <c r="H84" s="91"/>
      <c r="I84" s="92"/>
      <c r="J84" s="36">
        <f t="shared" si="21"/>
        <v>0</v>
      </c>
      <c r="K84" s="101"/>
      <c r="L84" s="91"/>
      <c r="M84" s="92"/>
      <c r="N84" s="91"/>
      <c r="O84" s="71">
        <f t="shared" si="22"/>
        <v>0</v>
      </c>
      <c r="P84" s="91"/>
      <c r="Q84" s="74">
        <f t="shared" si="5"/>
        <v>0</v>
      </c>
      <c r="R84" s="36">
        <f t="shared" si="23"/>
        <v>0</v>
      </c>
      <c r="S84" s="104"/>
      <c r="T84" s="105"/>
      <c r="U84" s="37">
        <f t="shared" si="1"/>
        <v>0</v>
      </c>
      <c r="V84" s="101"/>
      <c r="W84" s="110"/>
      <c r="X84" s="110"/>
      <c r="Y84" s="60">
        <f t="shared" si="7"/>
        <v>0</v>
      </c>
      <c r="Z84" s="38">
        <f t="shared" si="19"/>
        <v>0</v>
      </c>
      <c r="AA84" s="39">
        <f t="shared" si="17"/>
        <v>0</v>
      </c>
      <c r="AB84" s="80">
        <f t="shared" si="18"/>
        <v>0</v>
      </c>
      <c r="AC84" s="85">
        <f t="shared" si="16"/>
        <v>0</v>
      </c>
      <c r="AD84" s="82">
        <f t="shared" si="10"/>
        <v>0</v>
      </c>
      <c r="AE84" s="41" t="str">
        <f t="shared" si="11"/>
        <v>-</v>
      </c>
      <c r="AF84" s="41" t="str">
        <f t="shared" si="12"/>
        <v>-</v>
      </c>
      <c r="AG84" s="42" t="str">
        <f t="shared" si="13"/>
        <v>-</v>
      </c>
    </row>
    <row r="85" spans="1:33" x14ac:dyDescent="0.25">
      <c r="A85" s="88">
        <f t="shared" si="24"/>
        <v>60</v>
      </c>
      <c r="B85" s="89"/>
      <c r="C85" s="90"/>
      <c r="D85" s="91"/>
      <c r="E85" s="92"/>
      <c r="F85" s="91"/>
      <c r="G85" s="35">
        <f t="shared" si="20"/>
        <v>0</v>
      </c>
      <c r="H85" s="91"/>
      <c r="I85" s="92"/>
      <c r="J85" s="36">
        <f t="shared" si="21"/>
        <v>0</v>
      </c>
      <c r="K85" s="101"/>
      <c r="L85" s="91"/>
      <c r="M85" s="92"/>
      <c r="N85" s="91"/>
      <c r="O85" s="71">
        <f t="shared" si="22"/>
        <v>0</v>
      </c>
      <c r="P85" s="91"/>
      <c r="Q85" s="74">
        <f t="shared" si="5"/>
        <v>0</v>
      </c>
      <c r="R85" s="36">
        <f t="shared" si="23"/>
        <v>0</v>
      </c>
      <c r="S85" s="104"/>
      <c r="T85" s="105"/>
      <c r="U85" s="37">
        <f t="shared" si="1"/>
        <v>0</v>
      </c>
      <c r="V85" s="101"/>
      <c r="W85" s="110"/>
      <c r="X85" s="110"/>
      <c r="Y85" s="60">
        <f t="shared" si="7"/>
        <v>0</v>
      </c>
      <c r="Z85" s="38">
        <f t="shared" si="19"/>
        <v>0</v>
      </c>
      <c r="AA85" s="39">
        <f t="shared" si="17"/>
        <v>0</v>
      </c>
      <c r="AB85" s="80">
        <f t="shared" si="18"/>
        <v>0</v>
      </c>
      <c r="AC85" s="85">
        <f t="shared" si="16"/>
        <v>0</v>
      </c>
      <c r="AD85" s="82">
        <f t="shared" si="10"/>
        <v>0</v>
      </c>
      <c r="AE85" s="41" t="str">
        <f t="shared" si="11"/>
        <v>-</v>
      </c>
      <c r="AF85" s="41" t="str">
        <f t="shared" si="12"/>
        <v>-</v>
      </c>
      <c r="AG85" s="42" t="str">
        <f t="shared" si="13"/>
        <v>-</v>
      </c>
    </row>
    <row r="86" spans="1:33" x14ac:dyDescent="0.25">
      <c r="A86" s="88">
        <f t="shared" si="24"/>
        <v>61</v>
      </c>
      <c r="B86" s="89"/>
      <c r="C86" s="90"/>
      <c r="D86" s="91"/>
      <c r="E86" s="92"/>
      <c r="F86" s="91"/>
      <c r="G86" s="35">
        <f t="shared" si="20"/>
        <v>0</v>
      </c>
      <c r="H86" s="91"/>
      <c r="I86" s="92"/>
      <c r="J86" s="36">
        <f t="shared" si="21"/>
        <v>0</v>
      </c>
      <c r="K86" s="101"/>
      <c r="L86" s="91"/>
      <c r="M86" s="92"/>
      <c r="N86" s="91"/>
      <c r="O86" s="71">
        <f t="shared" si="22"/>
        <v>0</v>
      </c>
      <c r="P86" s="91"/>
      <c r="Q86" s="74">
        <f t="shared" si="5"/>
        <v>0</v>
      </c>
      <c r="R86" s="36">
        <f t="shared" si="23"/>
        <v>0</v>
      </c>
      <c r="S86" s="104"/>
      <c r="T86" s="105"/>
      <c r="U86" s="37">
        <f t="shared" si="1"/>
        <v>0</v>
      </c>
      <c r="V86" s="101"/>
      <c r="W86" s="110"/>
      <c r="X86" s="110"/>
      <c r="Y86" s="60">
        <f t="shared" si="7"/>
        <v>0</v>
      </c>
      <c r="Z86" s="38">
        <f t="shared" si="19"/>
        <v>0</v>
      </c>
      <c r="AA86" s="39">
        <f t="shared" si="17"/>
        <v>0</v>
      </c>
      <c r="AB86" s="80">
        <f t="shared" si="18"/>
        <v>0</v>
      </c>
      <c r="AC86" s="85">
        <f t="shared" si="16"/>
        <v>0</v>
      </c>
      <c r="AD86" s="82">
        <f t="shared" si="10"/>
        <v>0</v>
      </c>
      <c r="AE86" s="41" t="str">
        <f t="shared" si="11"/>
        <v>-</v>
      </c>
      <c r="AF86" s="41" t="str">
        <f t="shared" si="12"/>
        <v>-</v>
      </c>
      <c r="AG86" s="42" t="str">
        <f t="shared" si="13"/>
        <v>-</v>
      </c>
    </row>
    <row r="87" spans="1:33" x14ac:dyDescent="0.25">
      <c r="A87" s="88">
        <f t="shared" si="24"/>
        <v>62</v>
      </c>
      <c r="B87" s="89"/>
      <c r="C87" s="90"/>
      <c r="D87" s="91"/>
      <c r="E87" s="92"/>
      <c r="F87" s="91"/>
      <c r="G87" s="35">
        <f t="shared" si="20"/>
        <v>0</v>
      </c>
      <c r="H87" s="91"/>
      <c r="I87" s="92"/>
      <c r="J87" s="36">
        <f t="shared" si="21"/>
        <v>0</v>
      </c>
      <c r="K87" s="101"/>
      <c r="L87" s="91"/>
      <c r="M87" s="92"/>
      <c r="N87" s="91"/>
      <c r="O87" s="71">
        <f t="shared" si="22"/>
        <v>0</v>
      </c>
      <c r="P87" s="91"/>
      <c r="Q87" s="74">
        <f t="shared" si="5"/>
        <v>0</v>
      </c>
      <c r="R87" s="36">
        <f t="shared" si="23"/>
        <v>0</v>
      </c>
      <c r="S87" s="104"/>
      <c r="T87" s="105"/>
      <c r="U87" s="37">
        <f t="shared" si="1"/>
        <v>0</v>
      </c>
      <c r="V87" s="101"/>
      <c r="W87" s="110"/>
      <c r="X87" s="110"/>
      <c r="Y87" s="60">
        <f t="shared" si="7"/>
        <v>0</v>
      </c>
      <c r="Z87" s="38">
        <f t="shared" si="19"/>
        <v>0</v>
      </c>
      <c r="AA87" s="39">
        <f t="shared" si="17"/>
        <v>0</v>
      </c>
      <c r="AB87" s="80">
        <f t="shared" si="18"/>
        <v>0</v>
      </c>
      <c r="AC87" s="85">
        <f t="shared" si="16"/>
        <v>0</v>
      </c>
      <c r="AD87" s="82">
        <f t="shared" si="10"/>
        <v>0</v>
      </c>
      <c r="AE87" s="41" t="str">
        <f t="shared" si="11"/>
        <v>-</v>
      </c>
      <c r="AF87" s="41" t="str">
        <f t="shared" si="12"/>
        <v>-</v>
      </c>
      <c r="AG87" s="42" t="str">
        <f t="shared" si="13"/>
        <v>-</v>
      </c>
    </row>
    <row r="88" spans="1:33" x14ac:dyDescent="0.25">
      <c r="A88" s="88">
        <f t="shared" si="24"/>
        <v>63</v>
      </c>
      <c r="B88" s="89"/>
      <c r="C88" s="90"/>
      <c r="D88" s="91"/>
      <c r="E88" s="92"/>
      <c r="F88" s="91"/>
      <c r="G88" s="35">
        <f t="shared" si="20"/>
        <v>0</v>
      </c>
      <c r="H88" s="91"/>
      <c r="I88" s="92"/>
      <c r="J88" s="36">
        <f t="shared" si="21"/>
        <v>0</v>
      </c>
      <c r="K88" s="101"/>
      <c r="L88" s="91"/>
      <c r="M88" s="92"/>
      <c r="N88" s="91"/>
      <c r="O88" s="71">
        <f t="shared" si="22"/>
        <v>0</v>
      </c>
      <c r="P88" s="91"/>
      <c r="Q88" s="74">
        <f t="shared" si="5"/>
        <v>0</v>
      </c>
      <c r="R88" s="36">
        <f t="shared" si="23"/>
        <v>0</v>
      </c>
      <c r="S88" s="104"/>
      <c r="T88" s="105"/>
      <c r="U88" s="37">
        <f t="shared" si="1"/>
        <v>0</v>
      </c>
      <c r="V88" s="101"/>
      <c r="W88" s="110"/>
      <c r="X88" s="110"/>
      <c r="Y88" s="60">
        <f t="shared" si="7"/>
        <v>0</v>
      </c>
      <c r="Z88" s="38">
        <f t="shared" si="19"/>
        <v>0</v>
      </c>
      <c r="AA88" s="39">
        <f t="shared" si="17"/>
        <v>0</v>
      </c>
      <c r="AB88" s="80">
        <f t="shared" si="18"/>
        <v>0</v>
      </c>
      <c r="AC88" s="85">
        <f t="shared" si="16"/>
        <v>0</v>
      </c>
      <c r="AD88" s="82">
        <f t="shared" si="10"/>
        <v>0</v>
      </c>
      <c r="AE88" s="41" t="str">
        <f t="shared" si="11"/>
        <v>-</v>
      </c>
      <c r="AF88" s="41" t="str">
        <f t="shared" si="12"/>
        <v>-</v>
      </c>
      <c r="AG88" s="42" t="str">
        <f t="shared" si="13"/>
        <v>-</v>
      </c>
    </row>
    <row r="89" spans="1:33" x14ac:dyDescent="0.25">
      <c r="A89" s="88">
        <f t="shared" si="24"/>
        <v>64</v>
      </c>
      <c r="B89" s="89"/>
      <c r="C89" s="90"/>
      <c r="D89" s="91"/>
      <c r="E89" s="92"/>
      <c r="F89" s="91"/>
      <c r="G89" s="35">
        <f t="shared" si="20"/>
        <v>0</v>
      </c>
      <c r="H89" s="91"/>
      <c r="I89" s="92"/>
      <c r="J89" s="36">
        <f t="shared" si="21"/>
        <v>0</v>
      </c>
      <c r="K89" s="101"/>
      <c r="L89" s="91"/>
      <c r="M89" s="92"/>
      <c r="N89" s="91"/>
      <c r="O89" s="71">
        <f t="shared" si="22"/>
        <v>0</v>
      </c>
      <c r="P89" s="91"/>
      <c r="Q89" s="74">
        <f t="shared" si="5"/>
        <v>0</v>
      </c>
      <c r="R89" s="36">
        <f t="shared" si="23"/>
        <v>0</v>
      </c>
      <c r="S89" s="104"/>
      <c r="T89" s="105"/>
      <c r="U89" s="37">
        <f t="shared" si="1"/>
        <v>0</v>
      </c>
      <c r="V89" s="101"/>
      <c r="W89" s="110"/>
      <c r="X89" s="110"/>
      <c r="Y89" s="60">
        <f t="shared" si="7"/>
        <v>0</v>
      </c>
      <c r="Z89" s="38">
        <f t="shared" si="19"/>
        <v>0</v>
      </c>
      <c r="AA89" s="39">
        <f t="shared" si="17"/>
        <v>0</v>
      </c>
      <c r="AB89" s="80">
        <f t="shared" si="18"/>
        <v>0</v>
      </c>
      <c r="AC89" s="85">
        <f t="shared" si="16"/>
        <v>0</v>
      </c>
      <c r="AD89" s="82">
        <f t="shared" si="10"/>
        <v>0</v>
      </c>
      <c r="AE89" s="41" t="str">
        <f t="shared" si="11"/>
        <v>-</v>
      </c>
      <c r="AF89" s="41" t="str">
        <f t="shared" si="12"/>
        <v>-</v>
      </c>
      <c r="AG89" s="42" t="str">
        <f t="shared" si="13"/>
        <v>-</v>
      </c>
    </row>
    <row r="90" spans="1:33" x14ac:dyDescent="0.25">
      <c r="A90" s="88">
        <f t="shared" si="24"/>
        <v>65</v>
      </c>
      <c r="B90" s="89"/>
      <c r="C90" s="90"/>
      <c r="D90" s="91"/>
      <c r="E90" s="92"/>
      <c r="F90" s="91"/>
      <c r="G90" s="35">
        <f t="shared" si="20"/>
        <v>0</v>
      </c>
      <c r="H90" s="91"/>
      <c r="I90" s="92"/>
      <c r="J90" s="36">
        <f t="shared" si="21"/>
        <v>0</v>
      </c>
      <c r="K90" s="101"/>
      <c r="L90" s="91"/>
      <c r="M90" s="92"/>
      <c r="N90" s="91"/>
      <c r="O90" s="71">
        <f t="shared" si="22"/>
        <v>0</v>
      </c>
      <c r="P90" s="91"/>
      <c r="Q90" s="74">
        <f t="shared" si="5"/>
        <v>0</v>
      </c>
      <c r="R90" s="36">
        <f t="shared" si="23"/>
        <v>0</v>
      </c>
      <c r="S90" s="104"/>
      <c r="T90" s="105"/>
      <c r="U90" s="37">
        <f t="shared" si="1"/>
        <v>0</v>
      </c>
      <c r="V90" s="101"/>
      <c r="W90" s="110"/>
      <c r="X90" s="110"/>
      <c r="Y90" s="60">
        <f t="shared" si="7"/>
        <v>0</v>
      </c>
      <c r="Z90" s="38">
        <f t="shared" ref="Z90:Z121" si="25">(V90/4)*(G90-O90)</f>
        <v>0</v>
      </c>
      <c r="AA90" s="39">
        <f t="shared" ref="AA90:AA125" si="26">J90-R90</f>
        <v>0</v>
      </c>
      <c r="AB90" s="80">
        <f t="shared" ref="AB90:AB121" si="27">AA90*$C$21</f>
        <v>0</v>
      </c>
      <c r="AC90" s="85">
        <f t="shared" si="16"/>
        <v>0</v>
      </c>
      <c r="AD90" s="82">
        <f t="shared" si="10"/>
        <v>0</v>
      </c>
      <c r="AE90" s="41" t="str">
        <f t="shared" si="11"/>
        <v>-</v>
      </c>
      <c r="AF90" s="41" t="str">
        <f t="shared" si="12"/>
        <v>-</v>
      </c>
      <c r="AG90" s="42" t="str">
        <f t="shared" si="13"/>
        <v>-</v>
      </c>
    </row>
    <row r="91" spans="1:33" x14ac:dyDescent="0.25">
      <c r="A91" s="88">
        <f t="shared" si="24"/>
        <v>66</v>
      </c>
      <c r="B91" s="89"/>
      <c r="C91" s="90"/>
      <c r="D91" s="91"/>
      <c r="E91" s="92"/>
      <c r="F91" s="91"/>
      <c r="G91" s="35">
        <f t="shared" si="20"/>
        <v>0</v>
      </c>
      <c r="H91" s="91"/>
      <c r="I91" s="92"/>
      <c r="J91" s="36">
        <f t="shared" si="21"/>
        <v>0</v>
      </c>
      <c r="K91" s="101"/>
      <c r="L91" s="91"/>
      <c r="M91" s="92"/>
      <c r="N91" s="91"/>
      <c r="O91" s="71">
        <f t="shared" si="22"/>
        <v>0</v>
      </c>
      <c r="P91" s="91"/>
      <c r="Q91" s="74">
        <f t="shared" ref="Q91:Q125" si="28">I91</f>
        <v>0</v>
      </c>
      <c r="R91" s="36">
        <f t="shared" si="23"/>
        <v>0</v>
      </c>
      <c r="S91" s="104"/>
      <c r="T91" s="105"/>
      <c r="U91" s="37">
        <f t="shared" ref="U91:U125" si="29">S91+T91</f>
        <v>0</v>
      </c>
      <c r="V91" s="101"/>
      <c r="W91" s="110"/>
      <c r="X91" s="110"/>
      <c r="Y91" s="60">
        <f t="shared" ref="Y91:Y125" si="30">G91-O91</f>
        <v>0</v>
      </c>
      <c r="Z91" s="38">
        <f t="shared" si="25"/>
        <v>0</v>
      </c>
      <c r="AA91" s="39">
        <f t="shared" si="26"/>
        <v>0</v>
      </c>
      <c r="AB91" s="80">
        <f t="shared" si="27"/>
        <v>0</v>
      </c>
      <c r="AC91" s="85">
        <f t="shared" si="16"/>
        <v>0</v>
      </c>
      <c r="AD91" s="82">
        <f t="shared" ref="AD91:AD125" si="31">Z91*100</f>
        <v>0</v>
      </c>
      <c r="AE91" s="41" t="str">
        <f t="shared" ref="AE91:AE125" si="32">IFERROR(U91/AB91,"-")</f>
        <v>-</v>
      </c>
      <c r="AF91" s="41" t="str">
        <f t="shared" ref="AF91:AF125" si="33">IFERROR((U91-AD91)/AB91,"-")</f>
        <v>-</v>
      </c>
      <c r="AG91" s="42" t="str">
        <f t="shared" ref="AG91:AG125" si="34">IFERROR(AD91/U91, "-")</f>
        <v>-</v>
      </c>
    </row>
    <row r="92" spans="1:33" x14ac:dyDescent="0.25">
      <c r="A92" s="88">
        <f t="shared" si="24"/>
        <v>67</v>
      </c>
      <c r="B92" s="89"/>
      <c r="C92" s="90"/>
      <c r="D92" s="91"/>
      <c r="E92" s="92"/>
      <c r="F92" s="91"/>
      <c r="G92" s="35">
        <f t="shared" si="20"/>
        <v>0</v>
      </c>
      <c r="H92" s="91"/>
      <c r="I92" s="92"/>
      <c r="J92" s="36">
        <f t="shared" si="21"/>
        <v>0</v>
      </c>
      <c r="K92" s="101"/>
      <c r="L92" s="91"/>
      <c r="M92" s="92"/>
      <c r="N92" s="91"/>
      <c r="O92" s="71">
        <f t="shared" si="22"/>
        <v>0</v>
      </c>
      <c r="P92" s="91"/>
      <c r="Q92" s="74">
        <f t="shared" si="28"/>
        <v>0</v>
      </c>
      <c r="R92" s="36">
        <f t="shared" si="23"/>
        <v>0</v>
      </c>
      <c r="S92" s="104"/>
      <c r="T92" s="105"/>
      <c r="U92" s="37">
        <f t="shared" si="29"/>
        <v>0</v>
      </c>
      <c r="V92" s="101"/>
      <c r="W92" s="110"/>
      <c r="X92" s="110"/>
      <c r="Y92" s="60">
        <f t="shared" si="30"/>
        <v>0</v>
      </c>
      <c r="Z92" s="38">
        <f t="shared" si="25"/>
        <v>0</v>
      </c>
      <c r="AA92" s="39">
        <f t="shared" si="26"/>
        <v>0</v>
      </c>
      <c r="AB92" s="80">
        <f t="shared" si="27"/>
        <v>0</v>
      </c>
      <c r="AC92" s="85">
        <f t="shared" si="16"/>
        <v>0</v>
      </c>
      <c r="AD92" s="82">
        <f t="shared" si="31"/>
        <v>0</v>
      </c>
      <c r="AE92" s="41" t="str">
        <f t="shared" si="32"/>
        <v>-</v>
      </c>
      <c r="AF92" s="41" t="str">
        <f t="shared" si="33"/>
        <v>-</v>
      </c>
      <c r="AG92" s="42" t="str">
        <f t="shared" si="34"/>
        <v>-</v>
      </c>
    </row>
    <row r="93" spans="1:33" x14ac:dyDescent="0.25">
      <c r="A93" s="88">
        <f t="shared" si="24"/>
        <v>68</v>
      </c>
      <c r="B93" s="89"/>
      <c r="C93" s="90"/>
      <c r="D93" s="91"/>
      <c r="E93" s="92"/>
      <c r="F93" s="91"/>
      <c r="G93" s="35">
        <f t="shared" si="20"/>
        <v>0</v>
      </c>
      <c r="H93" s="91"/>
      <c r="I93" s="92"/>
      <c r="J93" s="36">
        <f t="shared" si="21"/>
        <v>0</v>
      </c>
      <c r="K93" s="101"/>
      <c r="L93" s="91"/>
      <c r="M93" s="92"/>
      <c r="N93" s="91"/>
      <c r="O93" s="71">
        <f t="shared" si="22"/>
        <v>0</v>
      </c>
      <c r="P93" s="91"/>
      <c r="Q93" s="74">
        <f t="shared" si="28"/>
        <v>0</v>
      </c>
      <c r="R93" s="36">
        <f t="shared" si="23"/>
        <v>0</v>
      </c>
      <c r="S93" s="104"/>
      <c r="T93" s="105"/>
      <c r="U93" s="37">
        <f t="shared" si="29"/>
        <v>0</v>
      </c>
      <c r="V93" s="101"/>
      <c r="W93" s="110"/>
      <c r="X93" s="110"/>
      <c r="Y93" s="60">
        <f t="shared" si="30"/>
        <v>0</v>
      </c>
      <c r="Z93" s="38">
        <f t="shared" si="25"/>
        <v>0</v>
      </c>
      <c r="AA93" s="39">
        <f t="shared" si="26"/>
        <v>0</v>
      </c>
      <c r="AB93" s="80">
        <f t="shared" si="27"/>
        <v>0</v>
      </c>
      <c r="AC93" s="85">
        <f t="shared" si="16"/>
        <v>0</v>
      </c>
      <c r="AD93" s="82">
        <f t="shared" si="31"/>
        <v>0</v>
      </c>
      <c r="AE93" s="41" t="str">
        <f t="shared" si="32"/>
        <v>-</v>
      </c>
      <c r="AF93" s="41" t="str">
        <f t="shared" si="33"/>
        <v>-</v>
      </c>
      <c r="AG93" s="42" t="str">
        <f t="shared" si="34"/>
        <v>-</v>
      </c>
    </row>
    <row r="94" spans="1:33" x14ac:dyDescent="0.25">
      <c r="A94" s="88">
        <f t="shared" si="24"/>
        <v>69</v>
      </c>
      <c r="B94" s="89"/>
      <c r="C94" s="90"/>
      <c r="D94" s="91"/>
      <c r="E94" s="92"/>
      <c r="F94" s="91"/>
      <c r="G94" s="35">
        <f t="shared" si="20"/>
        <v>0</v>
      </c>
      <c r="H94" s="91"/>
      <c r="I94" s="92"/>
      <c r="J94" s="36">
        <f t="shared" si="21"/>
        <v>0</v>
      </c>
      <c r="K94" s="101"/>
      <c r="L94" s="91"/>
      <c r="M94" s="92"/>
      <c r="N94" s="91"/>
      <c r="O94" s="71">
        <f t="shared" si="22"/>
        <v>0</v>
      </c>
      <c r="P94" s="91"/>
      <c r="Q94" s="74">
        <f t="shared" si="28"/>
        <v>0</v>
      </c>
      <c r="R94" s="36">
        <f t="shared" si="23"/>
        <v>0</v>
      </c>
      <c r="S94" s="104"/>
      <c r="T94" s="105"/>
      <c r="U94" s="37">
        <f t="shared" si="29"/>
        <v>0</v>
      </c>
      <c r="V94" s="101"/>
      <c r="W94" s="110"/>
      <c r="X94" s="110"/>
      <c r="Y94" s="60">
        <f t="shared" si="30"/>
        <v>0</v>
      </c>
      <c r="Z94" s="38">
        <f t="shared" si="25"/>
        <v>0</v>
      </c>
      <c r="AA94" s="39">
        <f t="shared" si="26"/>
        <v>0</v>
      </c>
      <c r="AB94" s="80">
        <f t="shared" si="27"/>
        <v>0</v>
      </c>
      <c r="AC94" s="85">
        <f t="shared" si="16"/>
        <v>0</v>
      </c>
      <c r="AD94" s="82">
        <f t="shared" si="31"/>
        <v>0</v>
      </c>
      <c r="AE94" s="41" t="str">
        <f t="shared" si="32"/>
        <v>-</v>
      </c>
      <c r="AF94" s="41" t="str">
        <f t="shared" si="33"/>
        <v>-</v>
      </c>
      <c r="AG94" s="42" t="str">
        <f t="shared" si="34"/>
        <v>-</v>
      </c>
    </row>
    <row r="95" spans="1:33" x14ac:dyDescent="0.25">
      <c r="A95" s="88">
        <f t="shared" si="24"/>
        <v>70</v>
      </c>
      <c r="B95" s="89"/>
      <c r="C95" s="90"/>
      <c r="D95" s="91"/>
      <c r="E95" s="92"/>
      <c r="F95" s="91"/>
      <c r="G95" s="35">
        <f t="shared" si="20"/>
        <v>0</v>
      </c>
      <c r="H95" s="91"/>
      <c r="I95" s="92"/>
      <c r="J95" s="36">
        <f t="shared" si="21"/>
        <v>0</v>
      </c>
      <c r="K95" s="101"/>
      <c r="L95" s="91"/>
      <c r="M95" s="92"/>
      <c r="N95" s="91"/>
      <c r="O95" s="71">
        <f t="shared" si="22"/>
        <v>0</v>
      </c>
      <c r="P95" s="91"/>
      <c r="Q95" s="74">
        <f t="shared" si="28"/>
        <v>0</v>
      </c>
      <c r="R95" s="36">
        <f t="shared" si="23"/>
        <v>0</v>
      </c>
      <c r="S95" s="104"/>
      <c r="T95" s="105"/>
      <c r="U95" s="37">
        <f t="shared" si="29"/>
        <v>0</v>
      </c>
      <c r="V95" s="101"/>
      <c r="W95" s="110"/>
      <c r="X95" s="110"/>
      <c r="Y95" s="60">
        <f t="shared" si="30"/>
        <v>0</v>
      </c>
      <c r="Z95" s="38">
        <f t="shared" si="25"/>
        <v>0</v>
      </c>
      <c r="AA95" s="39">
        <f t="shared" si="26"/>
        <v>0</v>
      </c>
      <c r="AB95" s="80">
        <f t="shared" si="27"/>
        <v>0</v>
      </c>
      <c r="AC95" s="85">
        <f t="shared" si="16"/>
        <v>0</v>
      </c>
      <c r="AD95" s="82">
        <f t="shared" si="31"/>
        <v>0</v>
      </c>
      <c r="AE95" s="41" t="str">
        <f t="shared" si="32"/>
        <v>-</v>
      </c>
      <c r="AF95" s="41" t="str">
        <f t="shared" si="33"/>
        <v>-</v>
      </c>
      <c r="AG95" s="42" t="str">
        <f t="shared" si="34"/>
        <v>-</v>
      </c>
    </row>
    <row r="96" spans="1:33" x14ac:dyDescent="0.25">
      <c r="A96" s="88">
        <f t="shared" si="24"/>
        <v>71</v>
      </c>
      <c r="B96" s="89"/>
      <c r="C96" s="90"/>
      <c r="D96" s="91"/>
      <c r="E96" s="92"/>
      <c r="F96" s="91"/>
      <c r="G96" s="35">
        <f t="shared" si="20"/>
        <v>0</v>
      </c>
      <c r="H96" s="91"/>
      <c r="I96" s="92"/>
      <c r="J96" s="36">
        <f t="shared" si="21"/>
        <v>0</v>
      </c>
      <c r="K96" s="101"/>
      <c r="L96" s="91"/>
      <c r="M96" s="92"/>
      <c r="N96" s="91"/>
      <c r="O96" s="71">
        <f t="shared" si="22"/>
        <v>0</v>
      </c>
      <c r="P96" s="91"/>
      <c r="Q96" s="74">
        <f t="shared" si="28"/>
        <v>0</v>
      </c>
      <c r="R96" s="36">
        <f t="shared" si="23"/>
        <v>0</v>
      </c>
      <c r="S96" s="104"/>
      <c r="T96" s="105"/>
      <c r="U96" s="37">
        <f t="shared" si="29"/>
        <v>0</v>
      </c>
      <c r="V96" s="101"/>
      <c r="W96" s="110"/>
      <c r="X96" s="110"/>
      <c r="Y96" s="60">
        <f t="shared" si="30"/>
        <v>0</v>
      </c>
      <c r="Z96" s="38">
        <f t="shared" si="25"/>
        <v>0</v>
      </c>
      <c r="AA96" s="39">
        <f t="shared" si="26"/>
        <v>0</v>
      </c>
      <c r="AB96" s="80">
        <f t="shared" si="27"/>
        <v>0</v>
      </c>
      <c r="AC96" s="85">
        <f t="shared" si="16"/>
        <v>0</v>
      </c>
      <c r="AD96" s="82">
        <f t="shared" si="31"/>
        <v>0</v>
      </c>
      <c r="AE96" s="41" t="str">
        <f t="shared" si="32"/>
        <v>-</v>
      </c>
      <c r="AF96" s="41" t="str">
        <f t="shared" si="33"/>
        <v>-</v>
      </c>
      <c r="AG96" s="42" t="str">
        <f t="shared" si="34"/>
        <v>-</v>
      </c>
    </row>
    <row r="97" spans="1:33" x14ac:dyDescent="0.25">
      <c r="A97" s="88">
        <f t="shared" si="24"/>
        <v>72</v>
      </c>
      <c r="B97" s="89"/>
      <c r="C97" s="90"/>
      <c r="D97" s="91"/>
      <c r="E97" s="92"/>
      <c r="F97" s="91"/>
      <c r="G97" s="35">
        <f t="shared" si="20"/>
        <v>0</v>
      </c>
      <c r="H97" s="91"/>
      <c r="I97" s="92"/>
      <c r="J97" s="36">
        <f t="shared" si="21"/>
        <v>0</v>
      </c>
      <c r="K97" s="101"/>
      <c r="L97" s="91"/>
      <c r="M97" s="92"/>
      <c r="N97" s="91"/>
      <c r="O97" s="71">
        <f t="shared" si="22"/>
        <v>0</v>
      </c>
      <c r="P97" s="91"/>
      <c r="Q97" s="74">
        <f t="shared" si="28"/>
        <v>0</v>
      </c>
      <c r="R97" s="36">
        <f t="shared" si="23"/>
        <v>0</v>
      </c>
      <c r="S97" s="104"/>
      <c r="T97" s="105"/>
      <c r="U97" s="37">
        <f t="shared" si="29"/>
        <v>0</v>
      </c>
      <c r="V97" s="101"/>
      <c r="W97" s="110"/>
      <c r="X97" s="110"/>
      <c r="Y97" s="60">
        <f t="shared" si="30"/>
        <v>0</v>
      </c>
      <c r="Z97" s="38">
        <f t="shared" si="25"/>
        <v>0</v>
      </c>
      <c r="AA97" s="39">
        <f t="shared" si="26"/>
        <v>0</v>
      </c>
      <c r="AB97" s="80">
        <f t="shared" si="27"/>
        <v>0</v>
      </c>
      <c r="AC97" s="85">
        <f t="shared" ref="AC97:AC125" si="35">Z97*100</f>
        <v>0</v>
      </c>
      <c r="AD97" s="82">
        <f t="shared" si="31"/>
        <v>0</v>
      </c>
      <c r="AE97" s="41" t="str">
        <f t="shared" si="32"/>
        <v>-</v>
      </c>
      <c r="AF97" s="41" t="str">
        <f t="shared" si="33"/>
        <v>-</v>
      </c>
      <c r="AG97" s="42" t="str">
        <f t="shared" si="34"/>
        <v>-</v>
      </c>
    </row>
    <row r="98" spans="1:33" x14ac:dyDescent="0.25">
      <c r="A98" s="88">
        <f t="shared" si="24"/>
        <v>73</v>
      </c>
      <c r="B98" s="89"/>
      <c r="C98" s="90"/>
      <c r="D98" s="91"/>
      <c r="E98" s="92"/>
      <c r="F98" s="91"/>
      <c r="G98" s="35">
        <f t="shared" si="20"/>
        <v>0</v>
      </c>
      <c r="H98" s="91"/>
      <c r="I98" s="92"/>
      <c r="J98" s="36">
        <f t="shared" si="21"/>
        <v>0</v>
      </c>
      <c r="K98" s="101"/>
      <c r="L98" s="91"/>
      <c r="M98" s="92"/>
      <c r="N98" s="91"/>
      <c r="O98" s="71">
        <f t="shared" si="22"/>
        <v>0</v>
      </c>
      <c r="P98" s="91"/>
      <c r="Q98" s="74">
        <f t="shared" si="28"/>
        <v>0</v>
      </c>
      <c r="R98" s="36">
        <f t="shared" si="23"/>
        <v>0</v>
      </c>
      <c r="S98" s="104"/>
      <c r="T98" s="105"/>
      <c r="U98" s="37">
        <f t="shared" si="29"/>
        <v>0</v>
      </c>
      <c r="V98" s="101"/>
      <c r="W98" s="110"/>
      <c r="X98" s="110"/>
      <c r="Y98" s="60">
        <f t="shared" si="30"/>
        <v>0</v>
      </c>
      <c r="Z98" s="38">
        <f t="shared" si="25"/>
        <v>0</v>
      </c>
      <c r="AA98" s="39">
        <f t="shared" si="26"/>
        <v>0</v>
      </c>
      <c r="AB98" s="80">
        <f t="shared" si="27"/>
        <v>0</v>
      </c>
      <c r="AC98" s="85">
        <f t="shared" si="35"/>
        <v>0</v>
      </c>
      <c r="AD98" s="82">
        <f t="shared" si="31"/>
        <v>0</v>
      </c>
      <c r="AE98" s="41" t="str">
        <f t="shared" si="32"/>
        <v>-</v>
      </c>
      <c r="AF98" s="41" t="str">
        <f t="shared" si="33"/>
        <v>-</v>
      </c>
      <c r="AG98" s="42" t="str">
        <f t="shared" si="34"/>
        <v>-</v>
      </c>
    </row>
    <row r="99" spans="1:33" x14ac:dyDescent="0.25">
      <c r="A99" s="88">
        <f t="shared" si="24"/>
        <v>74</v>
      </c>
      <c r="B99" s="89"/>
      <c r="C99" s="90"/>
      <c r="D99" s="91"/>
      <c r="E99" s="92"/>
      <c r="F99" s="91"/>
      <c r="G99" s="35">
        <f t="shared" si="20"/>
        <v>0</v>
      </c>
      <c r="H99" s="91"/>
      <c r="I99" s="92"/>
      <c r="J99" s="36">
        <f t="shared" si="21"/>
        <v>0</v>
      </c>
      <c r="K99" s="101"/>
      <c r="L99" s="91"/>
      <c r="M99" s="92"/>
      <c r="N99" s="91"/>
      <c r="O99" s="71">
        <f t="shared" si="22"/>
        <v>0</v>
      </c>
      <c r="P99" s="91"/>
      <c r="Q99" s="74">
        <f t="shared" si="28"/>
        <v>0</v>
      </c>
      <c r="R99" s="36">
        <f t="shared" si="23"/>
        <v>0</v>
      </c>
      <c r="S99" s="104"/>
      <c r="T99" s="105"/>
      <c r="U99" s="37">
        <f t="shared" si="29"/>
        <v>0</v>
      </c>
      <c r="V99" s="101"/>
      <c r="W99" s="110"/>
      <c r="X99" s="110"/>
      <c r="Y99" s="60">
        <f t="shared" si="30"/>
        <v>0</v>
      </c>
      <c r="Z99" s="38">
        <f t="shared" si="25"/>
        <v>0</v>
      </c>
      <c r="AA99" s="39">
        <f t="shared" si="26"/>
        <v>0</v>
      </c>
      <c r="AB99" s="80">
        <f t="shared" si="27"/>
        <v>0</v>
      </c>
      <c r="AC99" s="85">
        <f t="shared" si="35"/>
        <v>0</v>
      </c>
      <c r="AD99" s="82">
        <f t="shared" si="31"/>
        <v>0</v>
      </c>
      <c r="AE99" s="41" t="str">
        <f t="shared" si="32"/>
        <v>-</v>
      </c>
      <c r="AF99" s="41" t="str">
        <f t="shared" si="33"/>
        <v>-</v>
      </c>
      <c r="AG99" s="42" t="str">
        <f t="shared" si="34"/>
        <v>-</v>
      </c>
    </row>
    <row r="100" spans="1:33" x14ac:dyDescent="0.25">
      <c r="A100" s="88">
        <f t="shared" si="24"/>
        <v>75</v>
      </c>
      <c r="B100" s="89"/>
      <c r="C100" s="90"/>
      <c r="D100" s="91"/>
      <c r="E100" s="92"/>
      <c r="F100" s="91"/>
      <c r="G100" s="35">
        <f t="shared" si="20"/>
        <v>0</v>
      </c>
      <c r="H100" s="91"/>
      <c r="I100" s="92"/>
      <c r="J100" s="36">
        <f t="shared" si="21"/>
        <v>0</v>
      </c>
      <c r="K100" s="101"/>
      <c r="L100" s="91"/>
      <c r="M100" s="92"/>
      <c r="N100" s="91"/>
      <c r="O100" s="71">
        <f t="shared" si="22"/>
        <v>0</v>
      </c>
      <c r="P100" s="91"/>
      <c r="Q100" s="74">
        <f t="shared" si="28"/>
        <v>0</v>
      </c>
      <c r="R100" s="36">
        <f t="shared" si="23"/>
        <v>0</v>
      </c>
      <c r="S100" s="104"/>
      <c r="T100" s="105"/>
      <c r="U100" s="37">
        <f t="shared" si="29"/>
        <v>0</v>
      </c>
      <c r="V100" s="101"/>
      <c r="W100" s="110"/>
      <c r="X100" s="110"/>
      <c r="Y100" s="60">
        <f t="shared" si="30"/>
        <v>0</v>
      </c>
      <c r="Z100" s="38">
        <f t="shared" si="25"/>
        <v>0</v>
      </c>
      <c r="AA100" s="39">
        <f t="shared" si="26"/>
        <v>0</v>
      </c>
      <c r="AB100" s="80">
        <f t="shared" si="27"/>
        <v>0</v>
      </c>
      <c r="AC100" s="85">
        <f t="shared" si="35"/>
        <v>0</v>
      </c>
      <c r="AD100" s="82">
        <f t="shared" si="31"/>
        <v>0</v>
      </c>
      <c r="AE100" s="41" t="str">
        <f t="shared" si="32"/>
        <v>-</v>
      </c>
      <c r="AF100" s="41" t="str">
        <f t="shared" si="33"/>
        <v>-</v>
      </c>
      <c r="AG100" s="42" t="str">
        <f t="shared" si="34"/>
        <v>-</v>
      </c>
    </row>
    <row r="101" spans="1:33" x14ac:dyDescent="0.25">
      <c r="A101" s="88">
        <f t="shared" si="24"/>
        <v>76</v>
      </c>
      <c r="B101" s="89"/>
      <c r="C101" s="90"/>
      <c r="D101" s="91"/>
      <c r="E101" s="92"/>
      <c r="F101" s="91"/>
      <c r="G101" s="35">
        <f t="shared" si="20"/>
        <v>0</v>
      </c>
      <c r="H101" s="91"/>
      <c r="I101" s="92"/>
      <c r="J101" s="36">
        <f t="shared" si="21"/>
        <v>0</v>
      </c>
      <c r="K101" s="101"/>
      <c r="L101" s="91"/>
      <c r="M101" s="92"/>
      <c r="N101" s="91"/>
      <c r="O101" s="71">
        <f t="shared" si="22"/>
        <v>0</v>
      </c>
      <c r="P101" s="91"/>
      <c r="Q101" s="74">
        <f t="shared" si="28"/>
        <v>0</v>
      </c>
      <c r="R101" s="36">
        <f t="shared" si="23"/>
        <v>0</v>
      </c>
      <c r="S101" s="104"/>
      <c r="T101" s="105"/>
      <c r="U101" s="37">
        <f t="shared" si="29"/>
        <v>0</v>
      </c>
      <c r="V101" s="101"/>
      <c r="W101" s="110"/>
      <c r="X101" s="110"/>
      <c r="Y101" s="60">
        <f t="shared" si="30"/>
        <v>0</v>
      </c>
      <c r="Z101" s="38">
        <f t="shared" si="25"/>
        <v>0</v>
      </c>
      <c r="AA101" s="39">
        <f t="shared" si="26"/>
        <v>0</v>
      </c>
      <c r="AB101" s="80">
        <f t="shared" si="27"/>
        <v>0</v>
      </c>
      <c r="AC101" s="85">
        <f t="shared" si="35"/>
        <v>0</v>
      </c>
      <c r="AD101" s="82">
        <f t="shared" si="31"/>
        <v>0</v>
      </c>
      <c r="AE101" s="41" t="str">
        <f t="shared" si="32"/>
        <v>-</v>
      </c>
      <c r="AF101" s="41" t="str">
        <f t="shared" si="33"/>
        <v>-</v>
      </c>
      <c r="AG101" s="42" t="str">
        <f t="shared" si="34"/>
        <v>-</v>
      </c>
    </row>
    <row r="102" spans="1:33" x14ac:dyDescent="0.25">
      <c r="A102" s="88">
        <f t="shared" si="24"/>
        <v>77</v>
      </c>
      <c r="B102" s="89"/>
      <c r="C102" s="90"/>
      <c r="D102" s="91"/>
      <c r="E102" s="92"/>
      <c r="F102" s="91"/>
      <c r="G102" s="35">
        <f t="shared" si="20"/>
        <v>0</v>
      </c>
      <c r="H102" s="91"/>
      <c r="I102" s="92"/>
      <c r="J102" s="36">
        <f t="shared" si="21"/>
        <v>0</v>
      </c>
      <c r="K102" s="101"/>
      <c r="L102" s="91"/>
      <c r="M102" s="92"/>
      <c r="N102" s="91"/>
      <c r="O102" s="71">
        <f t="shared" si="22"/>
        <v>0</v>
      </c>
      <c r="P102" s="91"/>
      <c r="Q102" s="74">
        <f t="shared" si="28"/>
        <v>0</v>
      </c>
      <c r="R102" s="36">
        <f t="shared" si="23"/>
        <v>0</v>
      </c>
      <c r="S102" s="104"/>
      <c r="T102" s="105"/>
      <c r="U102" s="37">
        <f t="shared" si="29"/>
        <v>0</v>
      </c>
      <c r="V102" s="101"/>
      <c r="W102" s="110"/>
      <c r="X102" s="110"/>
      <c r="Y102" s="60">
        <f t="shared" si="30"/>
        <v>0</v>
      </c>
      <c r="Z102" s="38">
        <f t="shared" si="25"/>
        <v>0</v>
      </c>
      <c r="AA102" s="39">
        <f t="shared" si="26"/>
        <v>0</v>
      </c>
      <c r="AB102" s="80">
        <f t="shared" si="27"/>
        <v>0</v>
      </c>
      <c r="AC102" s="85">
        <f t="shared" si="35"/>
        <v>0</v>
      </c>
      <c r="AD102" s="82">
        <f t="shared" si="31"/>
        <v>0</v>
      </c>
      <c r="AE102" s="41" t="str">
        <f t="shared" si="32"/>
        <v>-</v>
      </c>
      <c r="AF102" s="41" t="str">
        <f t="shared" si="33"/>
        <v>-</v>
      </c>
      <c r="AG102" s="42" t="str">
        <f t="shared" si="34"/>
        <v>-</v>
      </c>
    </row>
    <row r="103" spans="1:33" x14ac:dyDescent="0.25">
      <c r="A103" s="88">
        <f t="shared" si="24"/>
        <v>78</v>
      </c>
      <c r="B103" s="89"/>
      <c r="C103" s="90"/>
      <c r="D103" s="91"/>
      <c r="E103" s="92"/>
      <c r="F103" s="91"/>
      <c r="G103" s="35">
        <f t="shared" si="20"/>
        <v>0</v>
      </c>
      <c r="H103" s="91"/>
      <c r="I103" s="92"/>
      <c r="J103" s="36">
        <f t="shared" si="21"/>
        <v>0</v>
      </c>
      <c r="K103" s="101"/>
      <c r="L103" s="91"/>
      <c r="M103" s="92"/>
      <c r="N103" s="91"/>
      <c r="O103" s="71">
        <f t="shared" si="22"/>
        <v>0</v>
      </c>
      <c r="P103" s="91"/>
      <c r="Q103" s="74">
        <f t="shared" si="28"/>
        <v>0</v>
      </c>
      <c r="R103" s="36">
        <f t="shared" si="23"/>
        <v>0</v>
      </c>
      <c r="S103" s="104"/>
      <c r="T103" s="105"/>
      <c r="U103" s="37">
        <f t="shared" si="29"/>
        <v>0</v>
      </c>
      <c r="V103" s="101"/>
      <c r="W103" s="110"/>
      <c r="X103" s="110"/>
      <c r="Y103" s="60">
        <f t="shared" si="30"/>
        <v>0</v>
      </c>
      <c r="Z103" s="38">
        <f t="shared" si="25"/>
        <v>0</v>
      </c>
      <c r="AA103" s="39">
        <f t="shared" si="26"/>
        <v>0</v>
      </c>
      <c r="AB103" s="80">
        <f t="shared" si="27"/>
        <v>0</v>
      </c>
      <c r="AC103" s="85">
        <f t="shared" si="35"/>
        <v>0</v>
      </c>
      <c r="AD103" s="82">
        <f t="shared" si="31"/>
        <v>0</v>
      </c>
      <c r="AE103" s="41" t="str">
        <f t="shared" si="32"/>
        <v>-</v>
      </c>
      <c r="AF103" s="41" t="str">
        <f t="shared" si="33"/>
        <v>-</v>
      </c>
      <c r="AG103" s="42" t="str">
        <f t="shared" si="34"/>
        <v>-</v>
      </c>
    </row>
    <row r="104" spans="1:33" x14ac:dyDescent="0.25">
      <c r="A104" s="88">
        <f t="shared" si="24"/>
        <v>79</v>
      </c>
      <c r="B104" s="89"/>
      <c r="C104" s="90"/>
      <c r="D104" s="91"/>
      <c r="E104" s="92"/>
      <c r="F104" s="91"/>
      <c r="G104" s="35">
        <f t="shared" si="20"/>
        <v>0</v>
      </c>
      <c r="H104" s="91"/>
      <c r="I104" s="92"/>
      <c r="J104" s="36">
        <f t="shared" si="21"/>
        <v>0</v>
      </c>
      <c r="K104" s="101"/>
      <c r="L104" s="91"/>
      <c r="M104" s="92"/>
      <c r="N104" s="91"/>
      <c r="O104" s="71">
        <f t="shared" si="22"/>
        <v>0</v>
      </c>
      <c r="P104" s="91"/>
      <c r="Q104" s="74">
        <f t="shared" si="28"/>
        <v>0</v>
      </c>
      <c r="R104" s="36">
        <f t="shared" si="23"/>
        <v>0</v>
      </c>
      <c r="S104" s="104"/>
      <c r="T104" s="105"/>
      <c r="U104" s="37">
        <f t="shared" si="29"/>
        <v>0</v>
      </c>
      <c r="V104" s="101"/>
      <c r="W104" s="110"/>
      <c r="X104" s="110"/>
      <c r="Y104" s="60">
        <f t="shared" si="30"/>
        <v>0</v>
      </c>
      <c r="Z104" s="38">
        <f t="shared" si="25"/>
        <v>0</v>
      </c>
      <c r="AA104" s="39">
        <f t="shared" si="26"/>
        <v>0</v>
      </c>
      <c r="AB104" s="80">
        <f t="shared" si="27"/>
        <v>0</v>
      </c>
      <c r="AC104" s="85">
        <f t="shared" si="35"/>
        <v>0</v>
      </c>
      <c r="AD104" s="82">
        <f t="shared" si="31"/>
        <v>0</v>
      </c>
      <c r="AE104" s="41" t="str">
        <f t="shared" si="32"/>
        <v>-</v>
      </c>
      <c r="AF104" s="41" t="str">
        <f t="shared" si="33"/>
        <v>-</v>
      </c>
      <c r="AG104" s="42" t="str">
        <f t="shared" si="34"/>
        <v>-</v>
      </c>
    </row>
    <row r="105" spans="1:33" x14ac:dyDescent="0.25">
      <c r="A105" s="88">
        <f t="shared" si="24"/>
        <v>80</v>
      </c>
      <c r="B105" s="89"/>
      <c r="C105" s="90"/>
      <c r="D105" s="91"/>
      <c r="E105" s="92"/>
      <c r="F105" s="91"/>
      <c r="G105" s="35">
        <f t="shared" si="20"/>
        <v>0</v>
      </c>
      <c r="H105" s="91"/>
      <c r="I105" s="92"/>
      <c r="J105" s="36">
        <f t="shared" si="21"/>
        <v>0</v>
      </c>
      <c r="K105" s="101"/>
      <c r="L105" s="91"/>
      <c r="M105" s="92"/>
      <c r="N105" s="91"/>
      <c r="O105" s="71">
        <f t="shared" si="22"/>
        <v>0</v>
      </c>
      <c r="P105" s="91"/>
      <c r="Q105" s="74">
        <f t="shared" si="28"/>
        <v>0</v>
      </c>
      <c r="R105" s="36">
        <f t="shared" si="23"/>
        <v>0</v>
      </c>
      <c r="S105" s="104"/>
      <c r="T105" s="105"/>
      <c r="U105" s="37">
        <f t="shared" si="29"/>
        <v>0</v>
      </c>
      <c r="V105" s="101"/>
      <c r="W105" s="110"/>
      <c r="X105" s="110"/>
      <c r="Y105" s="60">
        <f t="shared" si="30"/>
        <v>0</v>
      </c>
      <c r="Z105" s="38">
        <f t="shared" si="25"/>
        <v>0</v>
      </c>
      <c r="AA105" s="39">
        <f t="shared" si="26"/>
        <v>0</v>
      </c>
      <c r="AB105" s="80">
        <f t="shared" si="27"/>
        <v>0</v>
      </c>
      <c r="AC105" s="85">
        <f t="shared" si="35"/>
        <v>0</v>
      </c>
      <c r="AD105" s="82">
        <f t="shared" si="31"/>
        <v>0</v>
      </c>
      <c r="AE105" s="41" t="str">
        <f t="shared" si="32"/>
        <v>-</v>
      </c>
      <c r="AF105" s="41" t="str">
        <f t="shared" si="33"/>
        <v>-</v>
      </c>
      <c r="AG105" s="42" t="str">
        <f t="shared" si="34"/>
        <v>-</v>
      </c>
    </row>
    <row r="106" spans="1:33" x14ac:dyDescent="0.25">
      <c r="A106" s="88">
        <f t="shared" si="24"/>
        <v>81</v>
      </c>
      <c r="B106" s="89"/>
      <c r="C106" s="90"/>
      <c r="D106" s="91"/>
      <c r="E106" s="92"/>
      <c r="F106" s="91"/>
      <c r="G106" s="35">
        <f t="shared" si="20"/>
        <v>0</v>
      </c>
      <c r="H106" s="91"/>
      <c r="I106" s="92"/>
      <c r="J106" s="36">
        <f t="shared" si="21"/>
        <v>0</v>
      </c>
      <c r="K106" s="101"/>
      <c r="L106" s="91"/>
      <c r="M106" s="92"/>
      <c r="N106" s="91"/>
      <c r="O106" s="71">
        <f t="shared" si="22"/>
        <v>0</v>
      </c>
      <c r="P106" s="91"/>
      <c r="Q106" s="74">
        <f t="shared" si="28"/>
        <v>0</v>
      </c>
      <c r="R106" s="36">
        <f t="shared" si="23"/>
        <v>0</v>
      </c>
      <c r="S106" s="104"/>
      <c r="T106" s="105"/>
      <c r="U106" s="37">
        <f t="shared" si="29"/>
        <v>0</v>
      </c>
      <c r="V106" s="101"/>
      <c r="W106" s="110"/>
      <c r="X106" s="110"/>
      <c r="Y106" s="60">
        <f t="shared" si="30"/>
        <v>0</v>
      </c>
      <c r="Z106" s="38">
        <f t="shared" si="25"/>
        <v>0</v>
      </c>
      <c r="AA106" s="39">
        <f t="shared" si="26"/>
        <v>0</v>
      </c>
      <c r="AB106" s="80">
        <f t="shared" si="27"/>
        <v>0</v>
      </c>
      <c r="AC106" s="85">
        <f t="shared" si="35"/>
        <v>0</v>
      </c>
      <c r="AD106" s="82">
        <f t="shared" si="31"/>
        <v>0</v>
      </c>
      <c r="AE106" s="41" t="str">
        <f t="shared" si="32"/>
        <v>-</v>
      </c>
      <c r="AF106" s="41" t="str">
        <f t="shared" si="33"/>
        <v>-</v>
      </c>
      <c r="AG106" s="42" t="str">
        <f t="shared" si="34"/>
        <v>-</v>
      </c>
    </row>
    <row r="107" spans="1:33" x14ac:dyDescent="0.25">
      <c r="A107" s="88">
        <f t="shared" si="24"/>
        <v>82</v>
      </c>
      <c r="B107" s="89"/>
      <c r="C107" s="90"/>
      <c r="D107" s="91"/>
      <c r="E107" s="92"/>
      <c r="F107" s="91"/>
      <c r="G107" s="35">
        <f t="shared" si="20"/>
        <v>0</v>
      </c>
      <c r="H107" s="91"/>
      <c r="I107" s="92"/>
      <c r="J107" s="36">
        <f t="shared" si="21"/>
        <v>0</v>
      </c>
      <c r="K107" s="101"/>
      <c r="L107" s="91"/>
      <c r="M107" s="92"/>
      <c r="N107" s="91"/>
      <c r="O107" s="71">
        <f t="shared" si="22"/>
        <v>0</v>
      </c>
      <c r="P107" s="91"/>
      <c r="Q107" s="74">
        <f t="shared" si="28"/>
        <v>0</v>
      </c>
      <c r="R107" s="36">
        <f t="shared" si="23"/>
        <v>0</v>
      </c>
      <c r="S107" s="104"/>
      <c r="T107" s="105"/>
      <c r="U107" s="37">
        <f t="shared" si="29"/>
        <v>0</v>
      </c>
      <c r="V107" s="101"/>
      <c r="W107" s="110"/>
      <c r="X107" s="110"/>
      <c r="Y107" s="60">
        <f t="shared" si="30"/>
        <v>0</v>
      </c>
      <c r="Z107" s="38">
        <f t="shared" si="25"/>
        <v>0</v>
      </c>
      <c r="AA107" s="39">
        <f t="shared" si="26"/>
        <v>0</v>
      </c>
      <c r="AB107" s="80">
        <f t="shared" si="27"/>
        <v>0</v>
      </c>
      <c r="AC107" s="85">
        <f t="shared" si="35"/>
        <v>0</v>
      </c>
      <c r="AD107" s="82">
        <f t="shared" si="31"/>
        <v>0</v>
      </c>
      <c r="AE107" s="41" t="str">
        <f t="shared" si="32"/>
        <v>-</v>
      </c>
      <c r="AF107" s="41" t="str">
        <f t="shared" si="33"/>
        <v>-</v>
      </c>
      <c r="AG107" s="42" t="str">
        <f t="shared" si="34"/>
        <v>-</v>
      </c>
    </row>
    <row r="108" spans="1:33" x14ac:dyDescent="0.25">
      <c r="A108" s="88">
        <f t="shared" si="24"/>
        <v>83</v>
      </c>
      <c r="B108" s="89"/>
      <c r="C108" s="90"/>
      <c r="D108" s="91"/>
      <c r="E108" s="92"/>
      <c r="F108" s="91"/>
      <c r="G108" s="35">
        <f t="shared" si="20"/>
        <v>0</v>
      </c>
      <c r="H108" s="91"/>
      <c r="I108" s="92"/>
      <c r="J108" s="36">
        <f t="shared" si="21"/>
        <v>0</v>
      </c>
      <c r="K108" s="101"/>
      <c r="L108" s="91"/>
      <c r="M108" s="92"/>
      <c r="N108" s="91"/>
      <c r="O108" s="71">
        <f t="shared" si="22"/>
        <v>0</v>
      </c>
      <c r="P108" s="91"/>
      <c r="Q108" s="74">
        <f t="shared" si="28"/>
        <v>0</v>
      </c>
      <c r="R108" s="36">
        <f t="shared" si="23"/>
        <v>0</v>
      </c>
      <c r="S108" s="104"/>
      <c r="T108" s="105"/>
      <c r="U108" s="37">
        <f t="shared" si="29"/>
        <v>0</v>
      </c>
      <c r="V108" s="101"/>
      <c r="W108" s="110"/>
      <c r="X108" s="110"/>
      <c r="Y108" s="60">
        <f t="shared" si="30"/>
        <v>0</v>
      </c>
      <c r="Z108" s="38">
        <f t="shared" si="25"/>
        <v>0</v>
      </c>
      <c r="AA108" s="39">
        <f t="shared" si="26"/>
        <v>0</v>
      </c>
      <c r="AB108" s="80">
        <f t="shared" si="27"/>
        <v>0</v>
      </c>
      <c r="AC108" s="85">
        <f t="shared" si="35"/>
        <v>0</v>
      </c>
      <c r="AD108" s="82">
        <f t="shared" si="31"/>
        <v>0</v>
      </c>
      <c r="AE108" s="41" t="str">
        <f t="shared" si="32"/>
        <v>-</v>
      </c>
      <c r="AF108" s="41" t="str">
        <f t="shared" si="33"/>
        <v>-</v>
      </c>
      <c r="AG108" s="42" t="str">
        <f t="shared" si="34"/>
        <v>-</v>
      </c>
    </row>
    <row r="109" spans="1:33" x14ac:dyDescent="0.25">
      <c r="A109" s="88">
        <f t="shared" si="24"/>
        <v>84</v>
      </c>
      <c r="B109" s="89"/>
      <c r="C109" s="90"/>
      <c r="D109" s="91"/>
      <c r="E109" s="92"/>
      <c r="F109" s="91"/>
      <c r="G109" s="35">
        <f t="shared" si="20"/>
        <v>0</v>
      </c>
      <c r="H109" s="91"/>
      <c r="I109" s="92"/>
      <c r="J109" s="36">
        <f t="shared" si="21"/>
        <v>0</v>
      </c>
      <c r="K109" s="101"/>
      <c r="L109" s="91"/>
      <c r="M109" s="92"/>
      <c r="N109" s="91"/>
      <c r="O109" s="71">
        <f t="shared" si="22"/>
        <v>0</v>
      </c>
      <c r="P109" s="91"/>
      <c r="Q109" s="74">
        <f t="shared" si="28"/>
        <v>0</v>
      </c>
      <c r="R109" s="36">
        <f t="shared" si="23"/>
        <v>0</v>
      </c>
      <c r="S109" s="104"/>
      <c r="T109" s="105"/>
      <c r="U109" s="37">
        <f t="shared" si="29"/>
        <v>0</v>
      </c>
      <c r="V109" s="101"/>
      <c r="W109" s="110"/>
      <c r="X109" s="110"/>
      <c r="Y109" s="60">
        <f t="shared" si="30"/>
        <v>0</v>
      </c>
      <c r="Z109" s="38">
        <f t="shared" si="25"/>
        <v>0</v>
      </c>
      <c r="AA109" s="39">
        <f t="shared" si="26"/>
        <v>0</v>
      </c>
      <c r="AB109" s="80">
        <f t="shared" si="27"/>
        <v>0</v>
      </c>
      <c r="AC109" s="85">
        <f t="shared" si="35"/>
        <v>0</v>
      </c>
      <c r="AD109" s="82">
        <f t="shared" si="31"/>
        <v>0</v>
      </c>
      <c r="AE109" s="41" t="str">
        <f t="shared" si="32"/>
        <v>-</v>
      </c>
      <c r="AF109" s="41" t="str">
        <f t="shared" si="33"/>
        <v>-</v>
      </c>
      <c r="AG109" s="42" t="str">
        <f t="shared" si="34"/>
        <v>-</v>
      </c>
    </row>
    <row r="110" spans="1:33" x14ac:dyDescent="0.25">
      <c r="A110" s="88">
        <f t="shared" si="24"/>
        <v>85</v>
      </c>
      <c r="B110" s="89"/>
      <c r="C110" s="90"/>
      <c r="D110" s="91"/>
      <c r="E110" s="92"/>
      <c r="F110" s="91"/>
      <c r="G110" s="35">
        <f t="shared" si="20"/>
        <v>0</v>
      </c>
      <c r="H110" s="91"/>
      <c r="I110" s="92"/>
      <c r="J110" s="36">
        <f t="shared" si="21"/>
        <v>0</v>
      </c>
      <c r="K110" s="101"/>
      <c r="L110" s="91"/>
      <c r="M110" s="92"/>
      <c r="N110" s="91"/>
      <c r="O110" s="71">
        <f t="shared" si="22"/>
        <v>0</v>
      </c>
      <c r="P110" s="91"/>
      <c r="Q110" s="74">
        <f t="shared" si="28"/>
        <v>0</v>
      </c>
      <c r="R110" s="36">
        <f t="shared" si="23"/>
        <v>0</v>
      </c>
      <c r="S110" s="104"/>
      <c r="T110" s="105"/>
      <c r="U110" s="37">
        <f t="shared" si="29"/>
        <v>0</v>
      </c>
      <c r="V110" s="101"/>
      <c r="W110" s="110"/>
      <c r="X110" s="110"/>
      <c r="Y110" s="60">
        <f t="shared" si="30"/>
        <v>0</v>
      </c>
      <c r="Z110" s="38">
        <f t="shared" si="25"/>
        <v>0</v>
      </c>
      <c r="AA110" s="39">
        <f t="shared" si="26"/>
        <v>0</v>
      </c>
      <c r="AB110" s="80">
        <f t="shared" si="27"/>
        <v>0</v>
      </c>
      <c r="AC110" s="85">
        <f t="shared" si="35"/>
        <v>0</v>
      </c>
      <c r="AD110" s="82">
        <f t="shared" si="31"/>
        <v>0</v>
      </c>
      <c r="AE110" s="41" t="str">
        <f t="shared" si="32"/>
        <v>-</v>
      </c>
      <c r="AF110" s="41" t="str">
        <f t="shared" si="33"/>
        <v>-</v>
      </c>
      <c r="AG110" s="42" t="str">
        <f t="shared" si="34"/>
        <v>-</v>
      </c>
    </row>
    <row r="111" spans="1:33" x14ac:dyDescent="0.25">
      <c r="A111" s="88">
        <f t="shared" si="24"/>
        <v>86</v>
      </c>
      <c r="B111" s="89"/>
      <c r="C111" s="90"/>
      <c r="D111" s="91"/>
      <c r="E111" s="92"/>
      <c r="F111" s="91"/>
      <c r="G111" s="35">
        <f t="shared" si="20"/>
        <v>0</v>
      </c>
      <c r="H111" s="91"/>
      <c r="I111" s="92"/>
      <c r="J111" s="36">
        <f t="shared" si="21"/>
        <v>0</v>
      </c>
      <c r="K111" s="101"/>
      <c r="L111" s="91"/>
      <c r="M111" s="92"/>
      <c r="N111" s="91"/>
      <c r="O111" s="71">
        <f t="shared" si="22"/>
        <v>0</v>
      </c>
      <c r="P111" s="91"/>
      <c r="Q111" s="74">
        <f t="shared" si="28"/>
        <v>0</v>
      </c>
      <c r="R111" s="36">
        <f t="shared" si="23"/>
        <v>0</v>
      </c>
      <c r="S111" s="104"/>
      <c r="T111" s="105"/>
      <c r="U111" s="37">
        <f t="shared" si="29"/>
        <v>0</v>
      </c>
      <c r="V111" s="101"/>
      <c r="W111" s="110"/>
      <c r="X111" s="110"/>
      <c r="Y111" s="60">
        <f t="shared" si="30"/>
        <v>0</v>
      </c>
      <c r="Z111" s="38">
        <f t="shared" si="25"/>
        <v>0</v>
      </c>
      <c r="AA111" s="39">
        <f t="shared" si="26"/>
        <v>0</v>
      </c>
      <c r="AB111" s="80">
        <f t="shared" si="27"/>
        <v>0</v>
      </c>
      <c r="AC111" s="85">
        <f t="shared" si="35"/>
        <v>0</v>
      </c>
      <c r="AD111" s="82">
        <f t="shared" si="31"/>
        <v>0</v>
      </c>
      <c r="AE111" s="41" t="str">
        <f t="shared" si="32"/>
        <v>-</v>
      </c>
      <c r="AF111" s="41" t="str">
        <f t="shared" si="33"/>
        <v>-</v>
      </c>
      <c r="AG111" s="42" t="str">
        <f t="shared" si="34"/>
        <v>-</v>
      </c>
    </row>
    <row r="112" spans="1:33" x14ac:dyDescent="0.25">
      <c r="A112" s="88">
        <f t="shared" si="24"/>
        <v>87</v>
      </c>
      <c r="B112" s="89"/>
      <c r="C112" s="90"/>
      <c r="D112" s="91"/>
      <c r="E112" s="92"/>
      <c r="F112" s="91"/>
      <c r="G112" s="35">
        <f t="shared" si="20"/>
        <v>0</v>
      </c>
      <c r="H112" s="91"/>
      <c r="I112" s="92"/>
      <c r="J112" s="36">
        <f t="shared" si="21"/>
        <v>0</v>
      </c>
      <c r="K112" s="101"/>
      <c r="L112" s="91"/>
      <c r="M112" s="92"/>
      <c r="N112" s="91"/>
      <c r="O112" s="71">
        <f t="shared" si="22"/>
        <v>0</v>
      </c>
      <c r="P112" s="91"/>
      <c r="Q112" s="74">
        <f t="shared" si="28"/>
        <v>0</v>
      </c>
      <c r="R112" s="36">
        <f t="shared" si="23"/>
        <v>0</v>
      </c>
      <c r="S112" s="104"/>
      <c r="T112" s="105"/>
      <c r="U112" s="37">
        <f t="shared" si="29"/>
        <v>0</v>
      </c>
      <c r="V112" s="101"/>
      <c r="W112" s="110"/>
      <c r="X112" s="110"/>
      <c r="Y112" s="60">
        <f t="shared" si="30"/>
        <v>0</v>
      </c>
      <c r="Z112" s="38">
        <f t="shared" si="25"/>
        <v>0</v>
      </c>
      <c r="AA112" s="39">
        <f t="shared" si="26"/>
        <v>0</v>
      </c>
      <c r="AB112" s="80">
        <f t="shared" si="27"/>
        <v>0</v>
      </c>
      <c r="AC112" s="85">
        <f t="shared" si="35"/>
        <v>0</v>
      </c>
      <c r="AD112" s="82">
        <f t="shared" si="31"/>
        <v>0</v>
      </c>
      <c r="AE112" s="41" t="str">
        <f t="shared" si="32"/>
        <v>-</v>
      </c>
      <c r="AF112" s="41" t="str">
        <f t="shared" si="33"/>
        <v>-</v>
      </c>
      <c r="AG112" s="42" t="str">
        <f t="shared" si="34"/>
        <v>-</v>
      </c>
    </row>
    <row r="113" spans="1:33" x14ac:dyDescent="0.25">
      <c r="A113" s="88">
        <f t="shared" si="24"/>
        <v>88</v>
      </c>
      <c r="B113" s="89"/>
      <c r="C113" s="90"/>
      <c r="D113" s="91"/>
      <c r="E113" s="92"/>
      <c r="F113" s="91"/>
      <c r="G113" s="35">
        <f t="shared" si="20"/>
        <v>0</v>
      </c>
      <c r="H113" s="91"/>
      <c r="I113" s="92"/>
      <c r="J113" s="36">
        <f t="shared" si="21"/>
        <v>0</v>
      </c>
      <c r="K113" s="101"/>
      <c r="L113" s="91"/>
      <c r="M113" s="92"/>
      <c r="N113" s="91"/>
      <c r="O113" s="71">
        <f t="shared" si="22"/>
        <v>0</v>
      </c>
      <c r="P113" s="91"/>
      <c r="Q113" s="74">
        <f t="shared" si="28"/>
        <v>0</v>
      </c>
      <c r="R113" s="36">
        <f t="shared" si="23"/>
        <v>0</v>
      </c>
      <c r="S113" s="104"/>
      <c r="T113" s="105"/>
      <c r="U113" s="37">
        <f t="shared" si="29"/>
        <v>0</v>
      </c>
      <c r="V113" s="101"/>
      <c r="W113" s="110"/>
      <c r="X113" s="110"/>
      <c r="Y113" s="60">
        <f t="shared" si="30"/>
        <v>0</v>
      </c>
      <c r="Z113" s="38">
        <f t="shared" si="25"/>
        <v>0</v>
      </c>
      <c r="AA113" s="39">
        <f t="shared" si="26"/>
        <v>0</v>
      </c>
      <c r="AB113" s="80">
        <f t="shared" si="27"/>
        <v>0</v>
      </c>
      <c r="AC113" s="85">
        <f t="shared" si="35"/>
        <v>0</v>
      </c>
      <c r="AD113" s="82">
        <f t="shared" si="31"/>
        <v>0</v>
      </c>
      <c r="AE113" s="41" t="str">
        <f t="shared" si="32"/>
        <v>-</v>
      </c>
      <c r="AF113" s="41" t="str">
        <f t="shared" si="33"/>
        <v>-</v>
      </c>
      <c r="AG113" s="42" t="str">
        <f t="shared" si="34"/>
        <v>-</v>
      </c>
    </row>
    <row r="114" spans="1:33" x14ac:dyDescent="0.25">
      <c r="A114" s="88">
        <f t="shared" si="24"/>
        <v>89</v>
      </c>
      <c r="B114" s="89"/>
      <c r="C114" s="90"/>
      <c r="D114" s="91"/>
      <c r="E114" s="92"/>
      <c r="F114" s="91"/>
      <c r="G114" s="35">
        <f t="shared" si="20"/>
        <v>0</v>
      </c>
      <c r="H114" s="91"/>
      <c r="I114" s="92"/>
      <c r="J114" s="36">
        <f t="shared" si="21"/>
        <v>0</v>
      </c>
      <c r="K114" s="101"/>
      <c r="L114" s="91"/>
      <c r="M114" s="92"/>
      <c r="N114" s="91"/>
      <c r="O114" s="71">
        <f t="shared" si="22"/>
        <v>0</v>
      </c>
      <c r="P114" s="91"/>
      <c r="Q114" s="74">
        <f t="shared" si="28"/>
        <v>0</v>
      </c>
      <c r="R114" s="36">
        <f t="shared" si="23"/>
        <v>0</v>
      </c>
      <c r="S114" s="104"/>
      <c r="T114" s="105"/>
      <c r="U114" s="37">
        <f t="shared" si="29"/>
        <v>0</v>
      </c>
      <c r="V114" s="101"/>
      <c r="W114" s="110"/>
      <c r="X114" s="110"/>
      <c r="Y114" s="60">
        <f t="shared" si="30"/>
        <v>0</v>
      </c>
      <c r="Z114" s="38">
        <f t="shared" si="25"/>
        <v>0</v>
      </c>
      <c r="AA114" s="39">
        <f t="shared" si="26"/>
        <v>0</v>
      </c>
      <c r="AB114" s="80">
        <f t="shared" si="27"/>
        <v>0</v>
      </c>
      <c r="AC114" s="85">
        <f t="shared" si="35"/>
        <v>0</v>
      </c>
      <c r="AD114" s="82">
        <f t="shared" si="31"/>
        <v>0</v>
      </c>
      <c r="AE114" s="41" t="str">
        <f t="shared" si="32"/>
        <v>-</v>
      </c>
      <c r="AF114" s="41" t="str">
        <f t="shared" si="33"/>
        <v>-</v>
      </c>
      <c r="AG114" s="42" t="str">
        <f t="shared" si="34"/>
        <v>-</v>
      </c>
    </row>
    <row r="115" spans="1:33" x14ac:dyDescent="0.25">
      <c r="A115" s="88">
        <f t="shared" si="24"/>
        <v>90</v>
      </c>
      <c r="B115" s="89"/>
      <c r="C115" s="90"/>
      <c r="D115" s="91"/>
      <c r="E115" s="92"/>
      <c r="F115" s="91"/>
      <c r="G115" s="35">
        <f t="shared" si="20"/>
        <v>0</v>
      </c>
      <c r="H115" s="91"/>
      <c r="I115" s="92"/>
      <c r="J115" s="36">
        <f t="shared" si="21"/>
        <v>0</v>
      </c>
      <c r="K115" s="101"/>
      <c r="L115" s="91"/>
      <c r="M115" s="92"/>
      <c r="N115" s="91"/>
      <c r="O115" s="71">
        <f t="shared" si="22"/>
        <v>0</v>
      </c>
      <c r="P115" s="91"/>
      <c r="Q115" s="74">
        <f t="shared" si="28"/>
        <v>0</v>
      </c>
      <c r="R115" s="36">
        <f t="shared" si="23"/>
        <v>0</v>
      </c>
      <c r="S115" s="104"/>
      <c r="T115" s="105"/>
      <c r="U115" s="37">
        <f t="shared" si="29"/>
        <v>0</v>
      </c>
      <c r="V115" s="101"/>
      <c r="W115" s="110"/>
      <c r="X115" s="110"/>
      <c r="Y115" s="60">
        <f t="shared" si="30"/>
        <v>0</v>
      </c>
      <c r="Z115" s="38">
        <f t="shared" si="25"/>
        <v>0</v>
      </c>
      <c r="AA115" s="39">
        <f t="shared" si="26"/>
        <v>0</v>
      </c>
      <c r="AB115" s="80">
        <f t="shared" si="27"/>
        <v>0</v>
      </c>
      <c r="AC115" s="85">
        <f t="shared" si="35"/>
        <v>0</v>
      </c>
      <c r="AD115" s="82">
        <f t="shared" si="31"/>
        <v>0</v>
      </c>
      <c r="AE115" s="41" t="str">
        <f t="shared" si="32"/>
        <v>-</v>
      </c>
      <c r="AF115" s="41" t="str">
        <f t="shared" si="33"/>
        <v>-</v>
      </c>
      <c r="AG115" s="42" t="str">
        <f t="shared" si="34"/>
        <v>-</v>
      </c>
    </row>
    <row r="116" spans="1:33" x14ac:dyDescent="0.25">
      <c r="A116" s="88">
        <f t="shared" si="24"/>
        <v>91</v>
      </c>
      <c r="B116" s="89"/>
      <c r="C116" s="90"/>
      <c r="D116" s="91"/>
      <c r="E116" s="92"/>
      <c r="F116" s="91"/>
      <c r="G116" s="35">
        <f t="shared" si="20"/>
        <v>0</v>
      </c>
      <c r="H116" s="91"/>
      <c r="I116" s="92"/>
      <c r="J116" s="36">
        <f t="shared" si="21"/>
        <v>0</v>
      </c>
      <c r="K116" s="101"/>
      <c r="L116" s="91"/>
      <c r="M116" s="92"/>
      <c r="N116" s="91"/>
      <c r="O116" s="71">
        <f t="shared" si="22"/>
        <v>0</v>
      </c>
      <c r="P116" s="91"/>
      <c r="Q116" s="74">
        <f t="shared" si="28"/>
        <v>0</v>
      </c>
      <c r="R116" s="36">
        <f t="shared" si="23"/>
        <v>0</v>
      </c>
      <c r="S116" s="104"/>
      <c r="T116" s="105"/>
      <c r="U116" s="37">
        <f t="shared" si="29"/>
        <v>0</v>
      </c>
      <c r="V116" s="101"/>
      <c r="W116" s="110"/>
      <c r="X116" s="110"/>
      <c r="Y116" s="60">
        <f t="shared" si="30"/>
        <v>0</v>
      </c>
      <c r="Z116" s="38">
        <f t="shared" si="25"/>
        <v>0</v>
      </c>
      <c r="AA116" s="39">
        <f t="shared" si="26"/>
        <v>0</v>
      </c>
      <c r="AB116" s="80">
        <f t="shared" si="27"/>
        <v>0</v>
      </c>
      <c r="AC116" s="85">
        <f t="shared" si="35"/>
        <v>0</v>
      </c>
      <c r="AD116" s="82">
        <f t="shared" si="31"/>
        <v>0</v>
      </c>
      <c r="AE116" s="41" t="str">
        <f t="shared" si="32"/>
        <v>-</v>
      </c>
      <c r="AF116" s="41" t="str">
        <f t="shared" si="33"/>
        <v>-</v>
      </c>
      <c r="AG116" s="42" t="str">
        <f t="shared" si="34"/>
        <v>-</v>
      </c>
    </row>
    <row r="117" spans="1:33" x14ac:dyDescent="0.25">
      <c r="A117" s="88">
        <f t="shared" si="24"/>
        <v>92</v>
      </c>
      <c r="B117" s="89"/>
      <c r="C117" s="90"/>
      <c r="D117" s="91"/>
      <c r="E117" s="92"/>
      <c r="F117" s="91"/>
      <c r="G117" s="35">
        <f t="shared" si="20"/>
        <v>0</v>
      </c>
      <c r="H117" s="91"/>
      <c r="I117" s="92"/>
      <c r="J117" s="36">
        <f t="shared" si="21"/>
        <v>0</v>
      </c>
      <c r="K117" s="101"/>
      <c r="L117" s="91"/>
      <c r="M117" s="92"/>
      <c r="N117" s="91"/>
      <c r="O117" s="71">
        <f t="shared" si="22"/>
        <v>0</v>
      </c>
      <c r="P117" s="91"/>
      <c r="Q117" s="74">
        <f t="shared" si="28"/>
        <v>0</v>
      </c>
      <c r="R117" s="36">
        <f t="shared" si="23"/>
        <v>0</v>
      </c>
      <c r="S117" s="104"/>
      <c r="T117" s="105"/>
      <c r="U117" s="37">
        <f t="shared" si="29"/>
        <v>0</v>
      </c>
      <c r="V117" s="101"/>
      <c r="W117" s="110"/>
      <c r="X117" s="110"/>
      <c r="Y117" s="60">
        <f t="shared" si="30"/>
        <v>0</v>
      </c>
      <c r="Z117" s="38">
        <f t="shared" si="25"/>
        <v>0</v>
      </c>
      <c r="AA117" s="39">
        <f t="shared" si="26"/>
        <v>0</v>
      </c>
      <c r="AB117" s="80">
        <f t="shared" si="27"/>
        <v>0</v>
      </c>
      <c r="AC117" s="85">
        <f t="shared" si="35"/>
        <v>0</v>
      </c>
      <c r="AD117" s="82">
        <f t="shared" si="31"/>
        <v>0</v>
      </c>
      <c r="AE117" s="41" t="str">
        <f t="shared" si="32"/>
        <v>-</v>
      </c>
      <c r="AF117" s="41" t="str">
        <f t="shared" si="33"/>
        <v>-</v>
      </c>
      <c r="AG117" s="42" t="str">
        <f t="shared" si="34"/>
        <v>-</v>
      </c>
    </row>
    <row r="118" spans="1:33" x14ac:dyDescent="0.25">
      <c r="A118" s="88">
        <f t="shared" si="24"/>
        <v>93</v>
      </c>
      <c r="B118" s="89"/>
      <c r="C118" s="90"/>
      <c r="D118" s="91"/>
      <c r="E118" s="92"/>
      <c r="F118" s="91"/>
      <c r="G118" s="35">
        <f t="shared" si="20"/>
        <v>0</v>
      </c>
      <c r="H118" s="91"/>
      <c r="I118" s="92"/>
      <c r="J118" s="36">
        <f t="shared" si="21"/>
        <v>0</v>
      </c>
      <c r="K118" s="101"/>
      <c r="L118" s="91"/>
      <c r="M118" s="92"/>
      <c r="N118" s="91"/>
      <c r="O118" s="71">
        <f t="shared" si="22"/>
        <v>0</v>
      </c>
      <c r="P118" s="91"/>
      <c r="Q118" s="74">
        <f t="shared" si="28"/>
        <v>0</v>
      </c>
      <c r="R118" s="36">
        <f t="shared" si="23"/>
        <v>0</v>
      </c>
      <c r="S118" s="104"/>
      <c r="T118" s="105"/>
      <c r="U118" s="37">
        <f t="shared" si="29"/>
        <v>0</v>
      </c>
      <c r="V118" s="101"/>
      <c r="W118" s="110"/>
      <c r="X118" s="110"/>
      <c r="Y118" s="60">
        <f t="shared" si="30"/>
        <v>0</v>
      </c>
      <c r="Z118" s="38">
        <f t="shared" si="25"/>
        <v>0</v>
      </c>
      <c r="AA118" s="39">
        <f t="shared" si="26"/>
        <v>0</v>
      </c>
      <c r="AB118" s="80">
        <f t="shared" si="27"/>
        <v>0</v>
      </c>
      <c r="AC118" s="85">
        <f t="shared" si="35"/>
        <v>0</v>
      </c>
      <c r="AD118" s="82">
        <f t="shared" si="31"/>
        <v>0</v>
      </c>
      <c r="AE118" s="41" t="str">
        <f t="shared" si="32"/>
        <v>-</v>
      </c>
      <c r="AF118" s="41" t="str">
        <f t="shared" si="33"/>
        <v>-</v>
      </c>
      <c r="AG118" s="42" t="str">
        <f t="shared" si="34"/>
        <v>-</v>
      </c>
    </row>
    <row r="119" spans="1:33" x14ac:dyDescent="0.25">
      <c r="A119" s="88">
        <f t="shared" si="24"/>
        <v>94</v>
      </c>
      <c r="B119" s="89"/>
      <c r="C119" s="90"/>
      <c r="D119" s="91"/>
      <c r="E119" s="92"/>
      <c r="F119" s="91"/>
      <c r="G119" s="35">
        <f t="shared" si="20"/>
        <v>0</v>
      </c>
      <c r="H119" s="91"/>
      <c r="I119" s="92"/>
      <c r="J119" s="36">
        <f t="shared" si="21"/>
        <v>0</v>
      </c>
      <c r="K119" s="101"/>
      <c r="L119" s="91"/>
      <c r="M119" s="92"/>
      <c r="N119" s="91"/>
      <c r="O119" s="71">
        <f t="shared" si="22"/>
        <v>0</v>
      </c>
      <c r="P119" s="91"/>
      <c r="Q119" s="74">
        <f t="shared" si="28"/>
        <v>0</v>
      </c>
      <c r="R119" s="36">
        <f t="shared" si="23"/>
        <v>0</v>
      </c>
      <c r="S119" s="104"/>
      <c r="T119" s="105"/>
      <c r="U119" s="37">
        <f t="shared" si="29"/>
        <v>0</v>
      </c>
      <c r="V119" s="101"/>
      <c r="W119" s="110"/>
      <c r="X119" s="110"/>
      <c r="Y119" s="60">
        <f t="shared" si="30"/>
        <v>0</v>
      </c>
      <c r="Z119" s="38">
        <f t="shared" si="25"/>
        <v>0</v>
      </c>
      <c r="AA119" s="39">
        <f t="shared" si="26"/>
        <v>0</v>
      </c>
      <c r="AB119" s="80">
        <f t="shared" si="27"/>
        <v>0</v>
      </c>
      <c r="AC119" s="85">
        <f t="shared" si="35"/>
        <v>0</v>
      </c>
      <c r="AD119" s="82">
        <f t="shared" si="31"/>
        <v>0</v>
      </c>
      <c r="AE119" s="41" t="str">
        <f t="shared" si="32"/>
        <v>-</v>
      </c>
      <c r="AF119" s="41" t="str">
        <f t="shared" si="33"/>
        <v>-</v>
      </c>
      <c r="AG119" s="42" t="str">
        <f t="shared" si="34"/>
        <v>-</v>
      </c>
    </row>
    <row r="120" spans="1:33" x14ac:dyDescent="0.25">
      <c r="A120" s="88">
        <f t="shared" si="24"/>
        <v>95</v>
      </c>
      <c r="B120" s="89"/>
      <c r="C120" s="90"/>
      <c r="D120" s="91"/>
      <c r="E120" s="92"/>
      <c r="F120" s="91"/>
      <c r="G120" s="35">
        <f t="shared" si="20"/>
        <v>0</v>
      </c>
      <c r="H120" s="91"/>
      <c r="I120" s="92"/>
      <c r="J120" s="36">
        <f t="shared" si="21"/>
        <v>0</v>
      </c>
      <c r="K120" s="101"/>
      <c r="L120" s="91"/>
      <c r="M120" s="92"/>
      <c r="N120" s="91"/>
      <c r="O120" s="71">
        <f t="shared" si="22"/>
        <v>0</v>
      </c>
      <c r="P120" s="91"/>
      <c r="Q120" s="74">
        <f t="shared" si="28"/>
        <v>0</v>
      </c>
      <c r="R120" s="36">
        <f t="shared" si="23"/>
        <v>0</v>
      </c>
      <c r="S120" s="104"/>
      <c r="T120" s="105"/>
      <c r="U120" s="37">
        <f t="shared" si="29"/>
        <v>0</v>
      </c>
      <c r="V120" s="101"/>
      <c r="W120" s="110"/>
      <c r="X120" s="110"/>
      <c r="Y120" s="60">
        <f t="shared" si="30"/>
        <v>0</v>
      </c>
      <c r="Z120" s="38">
        <f t="shared" si="25"/>
        <v>0</v>
      </c>
      <c r="AA120" s="39">
        <f t="shared" si="26"/>
        <v>0</v>
      </c>
      <c r="AB120" s="80">
        <f t="shared" si="27"/>
        <v>0</v>
      </c>
      <c r="AC120" s="85">
        <f t="shared" si="35"/>
        <v>0</v>
      </c>
      <c r="AD120" s="82">
        <f t="shared" si="31"/>
        <v>0</v>
      </c>
      <c r="AE120" s="41" t="str">
        <f t="shared" si="32"/>
        <v>-</v>
      </c>
      <c r="AF120" s="41" t="str">
        <f t="shared" si="33"/>
        <v>-</v>
      </c>
      <c r="AG120" s="42" t="str">
        <f t="shared" si="34"/>
        <v>-</v>
      </c>
    </row>
    <row r="121" spans="1:33" x14ac:dyDescent="0.25">
      <c r="A121" s="88">
        <f t="shared" si="24"/>
        <v>96</v>
      </c>
      <c r="B121" s="89"/>
      <c r="C121" s="90"/>
      <c r="D121" s="91"/>
      <c r="E121" s="92"/>
      <c r="F121" s="91"/>
      <c r="G121" s="35">
        <f t="shared" si="20"/>
        <v>0</v>
      </c>
      <c r="H121" s="91"/>
      <c r="I121" s="92"/>
      <c r="J121" s="36">
        <f t="shared" si="21"/>
        <v>0</v>
      </c>
      <c r="K121" s="101"/>
      <c r="L121" s="91"/>
      <c r="M121" s="92"/>
      <c r="N121" s="91"/>
      <c r="O121" s="71">
        <f t="shared" si="22"/>
        <v>0</v>
      </c>
      <c r="P121" s="91"/>
      <c r="Q121" s="74">
        <f t="shared" si="28"/>
        <v>0</v>
      </c>
      <c r="R121" s="36">
        <f t="shared" si="23"/>
        <v>0</v>
      </c>
      <c r="S121" s="104"/>
      <c r="T121" s="105"/>
      <c r="U121" s="37">
        <f t="shared" si="29"/>
        <v>0</v>
      </c>
      <c r="V121" s="101"/>
      <c r="W121" s="110"/>
      <c r="X121" s="110"/>
      <c r="Y121" s="60">
        <f t="shared" si="30"/>
        <v>0</v>
      </c>
      <c r="Z121" s="38">
        <f t="shared" si="25"/>
        <v>0</v>
      </c>
      <c r="AA121" s="39">
        <f t="shared" si="26"/>
        <v>0</v>
      </c>
      <c r="AB121" s="80">
        <f t="shared" si="27"/>
        <v>0</v>
      </c>
      <c r="AC121" s="85">
        <f t="shared" si="35"/>
        <v>0</v>
      </c>
      <c r="AD121" s="82">
        <f t="shared" si="31"/>
        <v>0</v>
      </c>
      <c r="AE121" s="41" t="str">
        <f t="shared" si="32"/>
        <v>-</v>
      </c>
      <c r="AF121" s="41" t="str">
        <f t="shared" si="33"/>
        <v>-</v>
      </c>
      <c r="AG121" s="42" t="str">
        <f t="shared" si="34"/>
        <v>-</v>
      </c>
    </row>
    <row r="122" spans="1:33" x14ac:dyDescent="0.25">
      <c r="A122" s="88">
        <f t="shared" si="24"/>
        <v>97</v>
      </c>
      <c r="B122" s="89"/>
      <c r="C122" s="90"/>
      <c r="D122" s="91"/>
      <c r="E122" s="92"/>
      <c r="F122" s="91"/>
      <c r="G122" s="35">
        <f t="shared" si="20"/>
        <v>0</v>
      </c>
      <c r="H122" s="91"/>
      <c r="I122" s="92"/>
      <c r="J122" s="36">
        <f t="shared" si="21"/>
        <v>0</v>
      </c>
      <c r="K122" s="101"/>
      <c r="L122" s="91"/>
      <c r="M122" s="92"/>
      <c r="N122" s="91"/>
      <c r="O122" s="71">
        <f t="shared" si="22"/>
        <v>0</v>
      </c>
      <c r="P122" s="91"/>
      <c r="Q122" s="74">
        <f t="shared" si="28"/>
        <v>0</v>
      </c>
      <c r="R122" s="36">
        <f t="shared" si="23"/>
        <v>0</v>
      </c>
      <c r="S122" s="104"/>
      <c r="T122" s="105"/>
      <c r="U122" s="37">
        <f t="shared" si="29"/>
        <v>0</v>
      </c>
      <c r="V122" s="101"/>
      <c r="W122" s="110"/>
      <c r="X122" s="110"/>
      <c r="Y122" s="60">
        <f t="shared" si="30"/>
        <v>0</v>
      </c>
      <c r="Z122" s="38">
        <f>(V122/4)*(G122-O122)</f>
        <v>0</v>
      </c>
      <c r="AA122" s="39">
        <f t="shared" si="26"/>
        <v>0</v>
      </c>
      <c r="AB122" s="80">
        <f>AA122*$C$21</f>
        <v>0</v>
      </c>
      <c r="AC122" s="85">
        <f t="shared" si="35"/>
        <v>0</v>
      </c>
      <c r="AD122" s="82">
        <f t="shared" si="31"/>
        <v>0</v>
      </c>
      <c r="AE122" s="41" t="str">
        <f t="shared" si="32"/>
        <v>-</v>
      </c>
      <c r="AF122" s="41" t="str">
        <f t="shared" si="33"/>
        <v>-</v>
      </c>
      <c r="AG122" s="42" t="str">
        <f t="shared" si="34"/>
        <v>-</v>
      </c>
    </row>
    <row r="123" spans="1:33" x14ac:dyDescent="0.25">
      <c r="A123" s="88">
        <f t="shared" si="24"/>
        <v>98</v>
      </c>
      <c r="B123" s="89"/>
      <c r="C123" s="90"/>
      <c r="D123" s="91"/>
      <c r="E123" s="92"/>
      <c r="F123" s="91"/>
      <c r="G123" s="35">
        <f t="shared" si="20"/>
        <v>0</v>
      </c>
      <c r="H123" s="91"/>
      <c r="I123" s="92"/>
      <c r="J123" s="36">
        <f t="shared" si="21"/>
        <v>0</v>
      </c>
      <c r="K123" s="101"/>
      <c r="L123" s="91"/>
      <c r="M123" s="92"/>
      <c r="N123" s="91"/>
      <c r="O123" s="71">
        <f t="shared" si="22"/>
        <v>0</v>
      </c>
      <c r="P123" s="91"/>
      <c r="Q123" s="74">
        <f t="shared" si="28"/>
        <v>0</v>
      </c>
      <c r="R123" s="36">
        <f t="shared" si="23"/>
        <v>0</v>
      </c>
      <c r="S123" s="104"/>
      <c r="T123" s="105"/>
      <c r="U123" s="37">
        <f t="shared" si="29"/>
        <v>0</v>
      </c>
      <c r="V123" s="101"/>
      <c r="W123" s="110"/>
      <c r="X123" s="110"/>
      <c r="Y123" s="60">
        <f t="shared" si="30"/>
        <v>0</v>
      </c>
      <c r="Z123" s="38">
        <f>(V123/4)*(G123-O123)</f>
        <v>0</v>
      </c>
      <c r="AA123" s="39">
        <f t="shared" si="26"/>
        <v>0</v>
      </c>
      <c r="AB123" s="80">
        <f>AA123*$C$21</f>
        <v>0</v>
      </c>
      <c r="AC123" s="85">
        <f t="shared" si="35"/>
        <v>0</v>
      </c>
      <c r="AD123" s="82">
        <f t="shared" si="31"/>
        <v>0</v>
      </c>
      <c r="AE123" s="41" t="str">
        <f t="shared" si="32"/>
        <v>-</v>
      </c>
      <c r="AF123" s="41" t="str">
        <f t="shared" si="33"/>
        <v>-</v>
      </c>
      <c r="AG123" s="42" t="str">
        <f t="shared" si="34"/>
        <v>-</v>
      </c>
    </row>
    <row r="124" spans="1:33" x14ac:dyDescent="0.25">
      <c r="A124" s="88">
        <f t="shared" si="24"/>
        <v>99</v>
      </c>
      <c r="B124" s="89"/>
      <c r="C124" s="90"/>
      <c r="D124" s="91"/>
      <c r="E124" s="92"/>
      <c r="F124" s="91"/>
      <c r="G124" s="35">
        <f t="shared" si="20"/>
        <v>0</v>
      </c>
      <c r="H124" s="91"/>
      <c r="I124" s="92"/>
      <c r="J124" s="36">
        <f t="shared" si="21"/>
        <v>0</v>
      </c>
      <c r="K124" s="101"/>
      <c r="L124" s="91"/>
      <c r="M124" s="92"/>
      <c r="N124" s="91"/>
      <c r="O124" s="71">
        <f t="shared" si="22"/>
        <v>0</v>
      </c>
      <c r="P124" s="91"/>
      <c r="Q124" s="74">
        <f t="shared" si="28"/>
        <v>0</v>
      </c>
      <c r="R124" s="36">
        <f t="shared" si="23"/>
        <v>0</v>
      </c>
      <c r="S124" s="104"/>
      <c r="T124" s="105"/>
      <c r="U124" s="37">
        <f t="shared" si="29"/>
        <v>0</v>
      </c>
      <c r="V124" s="101"/>
      <c r="W124" s="110"/>
      <c r="X124" s="110"/>
      <c r="Y124" s="60">
        <f t="shared" si="30"/>
        <v>0</v>
      </c>
      <c r="Z124" s="38">
        <f>(V124/4)*(G124-O124)</f>
        <v>0</v>
      </c>
      <c r="AA124" s="39">
        <f t="shared" si="26"/>
        <v>0</v>
      </c>
      <c r="AB124" s="80">
        <f>AA124*$C$21</f>
        <v>0</v>
      </c>
      <c r="AC124" s="85">
        <f t="shared" si="35"/>
        <v>0</v>
      </c>
      <c r="AD124" s="82">
        <f t="shared" si="31"/>
        <v>0</v>
      </c>
      <c r="AE124" s="41" t="str">
        <f t="shared" si="32"/>
        <v>-</v>
      </c>
      <c r="AF124" s="41" t="str">
        <f t="shared" si="33"/>
        <v>-</v>
      </c>
      <c r="AG124" s="42" t="str">
        <f t="shared" si="34"/>
        <v>-</v>
      </c>
    </row>
    <row r="125" spans="1:33" ht="15.75" thickBot="1" x14ac:dyDescent="0.3">
      <c r="A125" s="93">
        <f t="shared" si="24"/>
        <v>100</v>
      </c>
      <c r="B125" s="94"/>
      <c r="C125" s="95"/>
      <c r="D125" s="96"/>
      <c r="E125" s="97"/>
      <c r="F125" s="96"/>
      <c r="G125" s="43">
        <f t="shared" si="20"/>
        <v>0</v>
      </c>
      <c r="H125" s="96"/>
      <c r="I125" s="97"/>
      <c r="J125" s="44">
        <f t="shared" si="21"/>
        <v>0</v>
      </c>
      <c r="K125" s="102"/>
      <c r="L125" s="96"/>
      <c r="M125" s="97"/>
      <c r="N125" s="96"/>
      <c r="O125" s="72">
        <f t="shared" si="22"/>
        <v>0</v>
      </c>
      <c r="P125" s="96"/>
      <c r="Q125" s="75">
        <f t="shared" si="28"/>
        <v>0</v>
      </c>
      <c r="R125" s="44">
        <f t="shared" si="23"/>
        <v>0</v>
      </c>
      <c r="S125" s="106"/>
      <c r="T125" s="107"/>
      <c r="U125" s="45">
        <f t="shared" si="29"/>
        <v>0</v>
      </c>
      <c r="V125" s="102"/>
      <c r="W125" s="111"/>
      <c r="X125" s="111"/>
      <c r="Y125" s="63">
        <f t="shared" si="30"/>
        <v>0</v>
      </c>
      <c r="Z125" s="46">
        <f>(V125/4)*(G125-O125)</f>
        <v>0</v>
      </c>
      <c r="AA125" s="47">
        <f t="shared" si="26"/>
        <v>0</v>
      </c>
      <c r="AB125" s="81">
        <f>AA125*$C$21</f>
        <v>0</v>
      </c>
      <c r="AC125" s="83">
        <f t="shared" si="35"/>
        <v>0</v>
      </c>
      <c r="AD125" s="82">
        <f t="shared" si="31"/>
        <v>0</v>
      </c>
      <c r="AE125" s="41" t="str">
        <f t="shared" si="32"/>
        <v>-</v>
      </c>
      <c r="AF125" s="49" t="str">
        <f t="shared" si="33"/>
        <v>-</v>
      </c>
      <c r="AG125" s="50" t="str">
        <f t="shared" si="34"/>
        <v>-</v>
      </c>
    </row>
    <row r="126" spans="1:33" ht="15.75" thickBot="1" x14ac:dyDescent="0.3">
      <c r="A126" s="87" t="s">
        <v>79</v>
      </c>
      <c r="E126" s="17">
        <f>SUM(E26:E125)</f>
        <v>0</v>
      </c>
      <c r="F126" s="17">
        <f>SUM(F26:F125)</f>
        <v>0</v>
      </c>
      <c r="G126" s="17">
        <f>SUM(G26:G125)</f>
        <v>0</v>
      </c>
      <c r="J126" s="17">
        <f>SUM(J26:J125)</f>
        <v>0</v>
      </c>
      <c r="M126" s="17">
        <f>SUM(M26:M125)</f>
        <v>0</v>
      </c>
      <c r="N126" s="17">
        <f>SUM(N26:N125)</f>
        <v>0</v>
      </c>
      <c r="O126" s="17">
        <f>SUM(O26:O125)</f>
        <v>0</v>
      </c>
      <c r="Q126" s="17">
        <f>SUM(Q26:Q125)</f>
        <v>0</v>
      </c>
      <c r="S126" s="32">
        <f>SUM(S26:S125)</f>
        <v>0</v>
      </c>
      <c r="T126" s="32">
        <f>SUM(T26:T125)</f>
        <v>0</v>
      </c>
      <c r="U126" s="32">
        <f>SUM(U26:U125)</f>
        <v>0</v>
      </c>
      <c r="Z126" s="17">
        <f>SUM(Z26:Z125)</f>
        <v>0</v>
      </c>
      <c r="AA126" s="16">
        <f>SUM(AA26:AA125)</f>
        <v>0</v>
      </c>
      <c r="AB126" s="32">
        <f>SUM(AB26:AB125)</f>
        <v>0</v>
      </c>
      <c r="AC126" s="32">
        <f>SUM(AC26:AC125)</f>
        <v>0</v>
      </c>
      <c r="AD126" s="32">
        <f>MIN(SUM(AD26:AD125),$U$126)</f>
        <v>0</v>
      </c>
      <c r="AE126" s="128" t="str">
        <f>AD23</f>
        <v>Custom projects must save at least 1kW during On-Peak times</v>
      </c>
      <c r="AF126" s="129"/>
      <c r="AG126" s="130"/>
    </row>
    <row r="128" spans="1:33" x14ac:dyDescent="0.25">
      <c r="AF128" s="2" t="s">
        <v>38</v>
      </c>
      <c r="AG128" s="2">
        <f>MAX(Revision!B4:B21)</f>
        <v>1</v>
      </c>
    </row>
  </sheetData>
  <sheetProtection password="86C4" sheet="1" formatColumns="0" formatRows="0" autoFilter="0" pivotTables="0"/>
  <mergeCells count="14">
    <mergeCell ref="A2:C2"/>
    <mergeCell ref="AE126:AG126"/>
    <mergeCell ref="AD23:AG23"/>
    <mergeCell ref="B3:C3"/>
    <mergeCell ref="C23:J23"/>
    <mergeCell ref="K23:R23"/>
    <mergeCell ref="S23:U23"/>
    <mergeCell ref="V23:AB23"/>
    <mergeCell ref="B16:E16"/>
    <mergeCell ref="B17:E17"/>
    <mergeCell ref="B18:E18"/>
    <mergeCell ref="B15:E15"/>
    <mergeCell ref="B12:C12"/>
    <mergeCell ref="B13:C13"/>
  </mergeCells>
  <conditionalFormatting sqref="V22:Y22">
    <cfRule type="expression" dxfId="4" priority="7">
      <formula>"if($V$6&gt;4"</formula>
    </cfRule>
  </conditionalFormatting>
  <conditionalFormatting sqref="AD23:AG23">
    <cfRule type="expression" dxfId="3" priority="3">
      <formula>$Z$126&lt;1</formula>
    </cfRule>
    <cfRule type="expression" dxfId="2" priority="6">
      <formula>$AC$126/$U$126&gt;1</formula>
    </cfRule>
  </conditionalFormatting>
  <conditionalFormatting sqref="AE126">
    <cfRule type="expression" dxfId="1" priority="1">
      <formula>$Z$126&lt;1</formula>
    </cfRule>
    <cfRule type="expression" dxfId="0" priority="2">
      <formula>$AC$126/$U$126&gt;1</formula>
    </cfRule>
  </conditionalFormatting>
  <dataValidations xWindow="564" yWindow="359" count="5">
    <dataValidation type="whole" allowBlank="1" showInputMessage="1" showErrorMessage="1" errorTitle="On-Peak operating months" error="This value must be an integer between 1 and 4.  On-Peak operating months occur June through September.  See the Note section for more details." sqref="X26:X125">
      <formula1>0</formula1>
      <formula2>4</formula2>
    </dataValidation>
    <dataValidation allowBlank="1" showInputMessage="1" showErrorMessage="1" prompt="Custom projects must save at least 1 On-Peak kW to receive custom rebates" sqref="AC126:AD126"/>
    <dataValidation type="whole" allowBlank="1" showInputMessage="1" showErrorMessage="1" errorTitle="On-Peak operating weekdays" error="This value must be an integer between 1 and 5.  On-Peak operating days occur Monday through Friday.  See the Note section for more details." sqref="W26:W125">
      <formula1>1</formula1>
      <formula2>5</formula2>
    </dataValidation>
    <dataValidation type="decimal" allowBlank="1" showInputMessage="1" showErrorMessage="1" promptTitle="On-Peak operating hours" prompt="This value must be less than or equal to 4.  On-Peak operating hours occur from 2pm-6pm.  See the Note section for more details." sqref="V126">
      <formula1>0</formula1>
      <formula2>4</formula2>
    </dataValidation>
    <dataValidation type="decimal" allowBlank="1" showInputMessage="1" showErrorMessage="1" errorTitle="On-Peak operating hours" error="This value must be between 1 and 4.  On-Peak operating hours occur from 2pm-6pm.  See the Note section for more details." sqref="V26:V125">
      <formula1>1</formula1>
      <formula2>4</formula2>
    </dataValidation>
  </dataValidations>
  <pageMargins left="0.7" right="0.7" top="0.75" bottom="0.75" header="0.3" footer="0.3"/>
  <pageSetup paperSize="5" scale="40" fitToWidth="2" fitToHeight="2" orientation="landscape" r:id="rId1"/>
  <rowBreaks count="1" manualBreakCount="1">
    <brk id="7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G111" sqref="G111"/>
    </sheetView>
  </sheetViews>
  <sheetFormatPr defaultRowHeight="15" x14ac:dyDescent="0.25"/>
  <sheetData>
    <row r="1" spans="3:3" x14ac:dyDescent="0.25">
      <c r="C1" t="s">
        <v>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0"/>
  <sheetViews>
    <sheetView workbookViewId="0">
      <selection activeCell="G4" sqref="G4"/>
    </sheetView>
  </sheetViews>
  <sheetFormatPr defaultRowHeight="15" x14ac:dyDescent="0.25"/>
  <cols>
    <col min="2" max="2" width="31.85546875" bestFit="1" customWidth="1"/>
    <col min="3" max="3" width="11.5703125" bestFit="1" customWidth="1"/>
    <col min="7" max="7" width="11.5703125" bestFit="1" customWidth="1"/>
  </cols>
  <sheetData>
    <row r="2" spans="2:7" ht="21" x14ac:dyDescent="0.35">
      <c r="B2" s="20" t="s">
        <v>37</v>
      </c>
    </row>
    <row r="3" spans="2:7" x14ac:dyDescent="0.25">
      <c r="B3" t="s">
        <v>16</v>
      </c>
      <c r="F3" t="s">
        <v>61</v>
      </c>
    </row>
    <row r="4" spans="2:7" x14ac:dyDescent="0.25">
      <c r="B4" t="s">
        <v>17</v>
      </c>
      <c r="C4" s="15" t="e">
        <f>G4/G6</f>
        <v>#DIV/0!</v>
      </c>
      <c r="F4" t="s">
        <v>57</v>
      </c>
      <c r="G4" s="56">
        <f>'LG&amp;E-KU Custom LED Calculator'!T126</f>
        <v>0</v>
      </c>
    </row>
    <row r="5" spans="2:7" x14ac:dyDescent="0.25">
      <c r="B5" t="s">
        <v>18</v>
      </c>
      <c r="C5" s="15" t="e">
        <f>G5/G6</f>
        <v>#DIV/0!</v>
      </c>
      <c r="F5" t="s">
        <v>58</v>
      </c>
      <c r="G5" s="56">
        <f>'LG&amp;E-KU Custom LED Calculator'!S126</f>
        <v>0</v>
      </c>
    </row>
    <row r="6" spans="2:7" x14ac:dyDescent="0.25">
      <c r="B6" t="s">
        <v>60</v>
      </c>
      <c r="C6" s="57">
        <f>G6</f>
        <v>0</v>
      </c>
      <c r="F6" t="s">
        <v>59</v>
      </c>
      <c r="G6" s="56">
        <f>'LG&amp;E-KU Custom LED Calculator'!C7</f>
        <v>0</v>
      </c>
    </row>
    <row r="7" spans="2:7" x14ac:dyDescent="0.25">
      <c r="B7" t="s">
        <v>19</v>
      </c>
      <c r="C7" s="31">
        <f>'LG&amp;E-KU Custom LED Calculator'!C6</f>
        <v>0</v>
      </c>
    </row>
    <row r="8" spans="2:7" x14ac:dyDescent="0.25">
      <c r="B8" t="s">
        <v>20</v>
      </c>
      <c r="C8" t="e">
        <f>SUMPRODUCT('LG&amp;E-KU Custom LED Calculator'!N26:N125,'LG&amp;E-KU Custom LED Calculator'!Z26:Z125)/'LG&amp;E-KU Custom LED Calculator'!Z126</f>
        <v>#DIV/0!</v>
      </c>
    </row>
    <row r="9" spans="2:7" x14ac:dyDescent="0.25">
      <c r="B9" t="s">
        <v>31</v>
      </c>
      <c r="C9" s="18">
        <f>'LG&amp;E-KU Custom LED Calculator'!C5</f>
        <v>0</v>
      </c>
    </row>
    <row r="120" spans="2:2" x14ac:dyDescent="0.25">
      <c r="B120" t="s">
        <v>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workbookViewId="0">
      <selection activeCell="D8" sqref="D8"/>
    </sheetView>
  </sheetViews>
  <sheetFormatPr defaultRowHeight="15" x14ac:dyDescent="0.25"/>
  <cols>
    <col min="2" max="2" width="9" bestFit="1" customWidth="1"/>
    <col min="3" max="3" width="10.7109375" bestFit="1" customWidth="1"/>
    <col min="4" max="4" width="36.28515625" customWidth="1"/>
    <col min="5" max="5" width="8" customWidth="1"/>
  </cols>
  <sheetData>
    <row r="3" spans="2:5" x14ac:dyDescent="0.25">
      <c r="B3" t="s">
        <v>24</v>
      </c>
      <c r="C3" t="s">
        <v>25</v>
      </c>
      <c r="D3" t="s">
        <v>89</v>
      </c>
      <c r="E3" t="s">
        <v>26</v>
      </c>
    </row>
    <row r="4" spans="2:5" x14ac:dyDescent="0.25">
      <c r="B4" s="3">
        <v>1</v>
      </c>
      <c r="C4" s="13">
        <v>42747</v>
      </c>
      <c r="D4" s="3" t="s">
        <v>27</v>
      </c>
      <c r="E4" s="3" t="s">
        <v>28</v>
      </c>
    </row>
    <row r="5" spans="2:5" x14ac:dyDescent="0.25">
      <c r="B5" s="3"/>
      <c r="C5" s="3"/>
      <c r="D5" s="3"/>
      <c r="E5" s="3"/>
    </row>
    <row r="6" spans="2:5" x14ac:dyDescent="0.25">
      <c r="B6" s="3"/>
      <c r="C6" s="3"/>
      <c r="D6" s="3"/>
      <c r="E6" s="3"/>
    </row>
    <row r="7" spans="2:5" x14ac:dyDescent="0.25">
      <c r="B7" s="3"/>
      <c r="C7" s="3"/>
      <c r="D7" s="3"/>
      <c r="E7" s="3"/>
    </row>
    <row r="8" spans="2:5" x14ac:dyDescent="0.25">
      <c r="B8" s="3"/>
      <c r="C8" s="3"/>
      <c r="D8" s="3"/>
      <c r="E8" s="3"/>
    </row>
    <row r="9" spans="2:5" x14ac:dyDescent="0.25">
      <c r="B9" s="3"/>
      <c r="C9" s="3"/>
      <c r="D9" s="3"/>
      <c r="E9" s="3"/>
    </row>
    <row r="10" spans="2:5" x14ac:dyDescent="0.25">
      <c r="B10" s="3"/>
      <c r="C10" s="3"/>
      <c r="D10" s="3"/>
      <c r="E10" s="3"/>
    </row>
    <row r="11" spans="2:5" x14ac:dyDescent="0.25">
      <c r="B11" s="3"/>
      <c r="C11" s="3"/>
      <c r="D11" s="3"/>
      <c r="E11" s="3"/>
    </row>
    <row r="12" spans="2:5" x14ac:dyDescent="0.25">
      <c r="B12" s="3"/>
      <c r="C12" s="3"/>
      <c r="D12" s="3"/>
      <c r="E12" s="3"/>
    </row>
    <row r="13" spans="2:5" x14ac:dyDescent="0.25">
      <c r="B13" s="3"/>
      <c r="C13" s="3"/>
      <c r="D13" s="3"/>
      <c r="E13" s="3"/>
    </row>
    <row r="14" spans="2:5" x14ac:dyDescent="0.25">
      <c r="B14" s="3"/>
      <c r="C14" s="3"/>
      <c r="D14" s="3"/>
      <c r="E14" s="3"/>
    </row>
    <row r="15" spans="2:5" x14ac:dyDescent="0.25">
      <c r="B15" s="3"/>
      <c r="C15" s="3"/>
      <c r="D15" s="3"/>
      <c r="E15" s="3"/>
    </row>
    <row r="16" spans="2:5" x14ac:dyDescent="0.25">
      <c r="B16" s="3"/>
      <c r="C16" s="3"/>
      <c r="D16" s="3"/>
      <c r="E16" s="3"/>
    </row>
    <row r="17" spans="2:5" x14ac:dyDescent="0.25">
      <c r="B17" s="3"/>
      <c r="C17" s="3"/>
      <c r="D17" s="3"/>
      <c r="E17" s="3"/>
    </row>
    <row r="18" spans="2:5" x14ac:dyDescent="0.25">
      <c r="B18" s="3"/>
      <c r="C18" s="3"/>
      <c r="D18" s="3"/>
      <c r="E18" s="3"/>
    </row>
    <row r="19" spans="2:5" x14ac:dyDescent="0.25">
      <c r="B19" s="3"/>
      <c r="C19" s="3"/>
      <c r="D19" s="3"/>
      <c r="E19" s="3"/>
    </row>
    <row r="20" spans="2:5" x14ac:dyDescent="0.25">
      <c r="B20" s="3"/>
      <c r="C20" s="3"/>
      <c r="D20" s="3"/>
      <c r="E20" s="3"/>
    </row>
    <row r="21" spans="2:5" x14ac:dyDescent="0.25">
      <c r="B21" s="3"/>
      <c r="C21" s="3"/>
      <c r="D21" s="3"/>
      <c r="E21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A146F24ABAF4DB83935DE0D096035" ma:contentTypeVersion="2" ma:contentTypeDescription="Create a new document." ma:contentTypeScope="" ma:versionID="790db8fe59fe07ebfce44d05e4280b80">
  <xsd:schema xmlns:xsd="http://www.w3.org/2001/XMLSchema" xmlns:xs="http://www.w3.org/2001/XMLSchema" xmlns:p="http://schemas.microsoft.com/office/2006/metadata/properties" xmlns:ns2="d1b54b6e-fc11-4ccd-86f5-13422b6219f3" targetNamespace="http://schemas.microsoft.com/office/2006/metadata/properties" ma:root="true" ma:fieldsID="45e7bad163203cbfb470a4403a68ee16" ns2:_="">
    <xsd:import namespace="d1b54b6e-fc11-4ccd-86f5-13422b6219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54b6e-fc11-4ccd-86f5-13422b6219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BBC3B-6180-45A7-A384-FBA9A81D52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54b6e-fc11-4ccd-86f5-13422b621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46477-FB6B-4E5E-A9A4-5B59304FF0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D2BC07-CFC3-4E54-8772-7B5391D9A8A2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1b54b6e-fc11-4ccd-86f5-13422b6219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LG&amp;E-KU Custom LED Calculator</vt:lpstr>
      <vt:lpstr>ASHRAE 90.1 Tables</vt:lpstr>
      <vt:lpstr>For Franklin Energy</vt:lpstr>
      <vt:lpstr>Revision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Jarosz</dc:creator>
  <cp:lastModifiedBy>Matthew Jarosz</cp:lastModifiedBy>
  <cp:lastPrinted>2016-11-08T19:37:32Z</cp:lastPrinted>
  <dcterms:created xsi:type="dcterms:W3CDTF">2016-09-13T15:16:41Z</dcterms:created>
  <dcterms:modified xsi:type="dcterms:W3CDTF">2017-01-13T14:24:21Z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0x010100FBCA146F24ABAF4DB83935DE0D096035</vt:lpwstr>
  </property>
</Properties>
</file>